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815" windowHeight="9615" tabRatio="816" activeTab="3"/>
  </bookViews>
  <sheets>
    <sheet name="PREMISAS CAMPAÑA" sheetId="30" r:id="rId1"/>
    <sheet name="CONTEOS 30-70 CAMPAÑA" sheetId="44" r:id="rId2"/>
    <sheet name="PATRON CAMPAÑA RADIO" sheetId="43" r:id="rId3"/>
    <sheet name="PATRON CAMPAÑA TV" sheetId="42" r:id="rId4"/>
  </sheets>
  <externalReferences>
    <externalReference r:id="rId5"/>
    <externalReference r:id="rId6"/>
  </externalReferences>
  <definedNames>
    <definedName name="_xlnm.Print_Area" localSheetId="1">'CONTEOS 30-70 CAMPAÑA'!$A$1:$H$22</definedName>
    <definedName name="_xlnm.Print_Area" localSheetId="2">'PATRON CAMPAÑA RADIO'!$A$1:$BG$43</definedName>
    <definedName name="_xlnm.Print_Area" localSheetId="3">'PATRON CAMPAÑA TV'!$A$1:$BG$43</definedName>
    <definedName name="_xlnm.Print_Area" localSheetId="0">'PREMISAS CAMPAÑA'!$A$1:$G$29</definedName>
    <definedName name="_xlnm.Print_Titles" localSheetId="2">'PATRON CAMPAÑA RADIO'!$A:$B,'PATRON CAMPAÑA RADIO'!$4:$6</definedName>
    <definedName name="_xlnm.Print_Titles" localSheetId="3">'PATRON CAMPAÑA TV'!$A:$B,'PATRON CAMPAÑA TV'!$1:$6</definedName>
  </definedNames>
  <calcPr calcId="125725"/>
</workbook>
</file>

<file path=xl/calcChain.xml><?xml version="1.0" encoding="utf-8"?>
<calcChain xmlns="http://schemas.openxmlformats.org/spreadsheetml/2006/main">
  <c r="F54" i="43"/>
  <c r="F53"/>
  <c r="F51"/>
  <c r="F50"/>
  <c r="F49"/>
  <c r="F47"/>
  <c r="F46"/>
  <c r="C57"/>
  <c r="C56"/>
  <c r="C54"/>
  <c r="C53"/>
  <c r="C51"/>
  <c r="C50"/>
  <c r="C49"/>
  <c r="C47"/>
  <c r="C46"/>
  <c r="F55" l="1"/>
  <c r="F15" i="30"/>
  <c r="F16"/>
  <c r="F17"/>
  <c r="F18"/>
  <c r="F24" s="1"/>
  <c r="F19"/>
  <c r="F20"/>
  <c r="F21"/>
  <c r="F22"/>
  <c r="F23"/>
  <c r="F14"/>
  <c r="F18" i="44"/>
  <c r="E18"/>
  <c r="D18"/>
  <c r="C18"/>
  <c r="B18"/>
  <c r="G18" s="1"/>
  <c r="D16"/>
  <c r="E16" s="1"/>
  <c r="G16" s="1"/>
  <c r="H16" s="1"/>
  <c r="E15"/>
  <c r="G15" s="1"/>
  <c r="H15" s="1"/>
  <c r="D15"/>
  <c r="F15" s="1"/>
  <c r="C15"/>
  <c r="B15"/>
  <c r="G17" s="1"/>
  <c r="F13"/>
  <c r="D13"/>
  <c r="E13" s="1"/>
  <c r="G13" s="1"/>
  <c r="D12"/>
  <c r="E12" s="1"/>
  <c r="G12" s="1"/>
  <c r="H12" s="1"/>
  <c r="D11"/>
  <c r="E11" s="1"/>
  <c r="G11" s="1"/>
  <c r="H11" s="1"/>
  <c r="C11"/>
  <c r="B11"/>
  <c r="G14" s="1"/>
  <c r="D10"/>
  <c r="E10" s="1"/>
  <c r="C10"/>
  <c r="B10"/>
  <c r="F9"/>
  <c r="E9"/>
  <c r="D9"/>
  <c r="D19" s="1"/>
  <c r="C9"/>
  <c r="C19" s="1"/>
  <c r="B9"/>
  <c r="B19" s="1"/>
  <c r="E8"/>
  <c r="B8"/>
  <c r="B7"/>
  <c r="B3"/>
  <c r="C57" i="42"/>
  <c r="C56"/>
  <c r="F54"/>
  <c r="C54"/>
  <c r="F53"/>
  <c r="C53"/>
  <c r="F51"/>
  <c r="C51"/>
  <c r="F50"/>
  <c r="C50"/>
  <c r="F49"/>
  <c r="C49"/>
  <c r="F47"/>
  <c r="C47"/>
  <c r="F46"/>
  <c r="C46"/>
  <c r="G10" i="44" l="1"/>
  <c r="H10" s="1"/>
  <c r="E19"/>
  <c r="F10"/>
  <c r="F19" s="1"/>
  <c r="F12"/>
  <c r="F16"/>
  <c r="F11"/>
  <c r="G9"/>
  <c r="G52" i="42"/>
  <c r="G48"/>
  <c r="G55" i="43"/>
  <c r="G52"/>
  <c r="G48"/>
  <c r="C58"/>
  <c r="H17" i="44" l="1"/>
  <c r="I17" s="1"/>
  <c r="H18"/>
  <c r="H13"/>
  <c r="H14"/>
  <c r="I14" s="1"/>
  <c r="G19"/>
  <c r="H9"/>
  <c r="G55" i="42"/>
  <c r="G57" s="1"/>
  <c r="G57" i="43"/>
  <c r="E59" s="1"/>
  <c r="H19" i="44" l="1"/>
  <c r="C22" s="1"/>
  <c r="C58" i="42"/>
  <c r="E59" s="1"/>
  <c r="C24" i="30" l="1"/>
  <c r="E18"/>
  <c r="E21"/>
  <c r="E23"/>
  <c r="E17"/>
  <c r="E20"/>
  <c r="E15"/>
  <c r="E16"/>
  <c r="E14"/>
  <c r="E9"/>
  <c r="F6"/>
  <c r="G6" s="1"/>
  <c r="E24" l="1"/>
  <c r="F9"/>
  <c r="G9"/>
  <c r="F28" l="1"/>
</calcChain>
</file>

<file path=xl/sharedStrings.xml><?xml version="1.0" encoding="utf-8"?>
<sst xmlns="http://schemas.openxmlformats.org/spreadsheetml/2006/main" count="4317" uniqueCount="70">
  <si>
    <t>ENTIDAD</t>
  </si>
  <si>
    <t>CAMPAÑA</t>
  </si>
  <si>
    <t>DIAS</t>
  </si>
  <si>
    <t>MINUTOS</t>
  </si>
  <si>
    <t>PROMOCIONALES DIARIOS</t>
  </si>
  <si>
    <t>PROMOCIONALES EN EL PERIODO</t>
  </si>
  <si>
    <t>TOTAL</t>
  </si>
  <si>
    <t>PORCENTAJE MÍNIMO</t>
  </si>
  <si>
    <t>PARTIDOS</t>
  </si>
  <si>
    <t>PORCENTAJE DE VOTACIÓN</t>
  </si>
  <si>
    <t>PORCENTAJE CORRESPONDIENTE AL 70%</t>
  </si>
  <si>
    <t>PROMOCIONALES DE CAMPAÑA</t>
  </si>
  <si>
    <t>PAN</t>
  </si>
  <si>
    <t>PRI</t>
  </si>
  <si>
    <t>PRD</t>
  </si>
  <si>
    <t>PT</t>
  </si>
  <si>
    <t>PVEM</t>
  </si>
  <si>
    <t>CONV</t>
  </si>
  <si>
    <t>PNA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</si>
  <si>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</si>
  <si>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</si>
  <si>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</si>
  <si>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</si>
  <si>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</si>
  <si>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</si>
  <si>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</si>
  <si>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No. Spot</t>
  </si>
  <si>
    <t>AUT</t>
  </si>
  <si>
    <t>NAYARIT</t>
  </si>
  <si>
    <t>Partido Acción Nacional</t>
  </si>
  <si>
    <t>Partido del Trabajo</t>
  </si>
  <si>
    <t xml:space="preserve">Convergencia </t>
  </si>
  <si>
    <t xml:space="preserve">Nueva Alianza </t>
  </si>
  <si>
    <t xml:space="preserve">Partido Revolucionario Institucional </t>
  </si>
  <si>
    <t xml:space="preserve">Partido de la Revolución Democratica </t>
  </si>
  <si>
    <t>Partido Verde Ecologista de México</t>
  </si>
  <si>
    <t>PRS</t>
  </si>
  <si>
    <t>L</t>
  </si>
  <si>
    <t>Ma</t>
  </si>
  <si>
    <t>Mi</t>
  </si>
  <si>
    <t>J</t>
  </si>
  <si>
    <t>V</t>
  </si>
  <si>
    <t>S</t>
  </si>
  <si>
    <t>D</t>
  </si>
  <si>
    <t>FECHA</t>
  </si>
  <si>
    <t>MAYO, 2011</t>
  </si>
  <si>
    <t>JUNIO, 2011</t>
  </si>
  <si>
    <t>HORARIO</t>
  </si>
  <si>
    <t>06:00-07:00</t>
  </si>
  <si>
    <t>14:00 - 15:00</t>
  </si>
  <si>
    <t>20:00 - 21:00</t>
  </si>
  <si>
    <t>21:00 - 22:00</t>
  </si>
  <si>
    <t>15:00 - 16:00</t>
  </si>
  <si>
    <t>PROPUESTA DE PAUTA  PARA TELEVISIÓN DE CAMPAÑA 2011</t>
  </si>
  <si>
    <t>07:00 - 08:00</t>
  </si>
  <si>
    <t>19:00 - 20:00</t>
  </si>
  <si>
    <t>PROPUESTA DE PAUTA  PARA RADIO DE CAMPAÑA 2011</t>
  </si>
  <si>
    <t>PAN-C</t>
  </si>
  <si>
    <t>PRD-C</t>
  </si>
  <si>
    <t>PRI-C</t>
  </si>
  <si>
    <t>PVEM-C</t>
  </si>
  <si>
    <t>PNA-C</t>
  </si>
  <si>
    <t>PT-C</t>
  </si>
  <si>
    <t>CONV-C</t>
  </si>
  <si>
    <t>Coalición "Nayarit nos une"</t>
  </si>
  <si>
    <t>Coalición "Alianza por el cambio verdadero"</t>
  </si>
  <si>
    <t>Partido de la Revolución Socialista *</t>
  </si>
  <si>
    <t>* Partido local</t>
  </si>
  <si>
    <t>PRI
PVEM
NA
Coalición "Nayarit nos une"</t>
  </si>
  <si>
    <t>PT
CONV
Coalición "Alianza por el cambio verdadero"</t>
  </si>
</sst>
</file>

<file path=xl/styles.xml><?xml version="1.0" encoding="utf-8"?>
<styleSheet xmlns="http://schemas.openxmlformats.org/spreadsheetml/2006/main">
  <numFmts count="2">
    <numFmt numFmtId="164" formatCode="0.0000000000"/>
    <numFmt numFmtId="165" formatCode="0.0000"/>
  </numFmts>
  <fonts count="2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rgb="FFFF0000"/>
      <name val="Calibri"/>
      <family val="2"/>
      <scheme val="minor"/>
    </font>
    <font>
      <sz val="10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b/>
      <sz val="11"/>
      <name val="Arial"/>
      <family val="2"/>
    </font>
    <font>
      <b/>
      <sz val="11"/>
      <color indexed="13"/>
      <name val="Arial"/>
      <family val="2"/>
    </font>
    <font>
      <b/>
      <sz val="11"/>
      <color rgb="FFC00000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theme="0" tint="-0.14999847407452621"/>
      </patternFill>
    </fill>
    <fill>
      <gradientFill degree="270">
        <stop position="0">
          <color rgb="FFFFFF00"/>
        </stop>
        <stop position="1">
          <color theme="3"/>
        </stop>
      </gradientFill>
    </fill>
    <fill>
      <gradientFill degree="315">
        <stop position="0">
          <color rgb="FF00B050"/>
        </stop>
        <stop position="1">
          <color rgb="FFFF0000"/>
        </stop>
      </gradientFill>
    </fill>
    <fill>
      <gradientFill type="path">
        <stop position="0">
          <color rgb="FFFFC000"/>
        </stop>
        <stop position="1">
          <color rgb="FFFF0000"/>
        </stop>
      </gradient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63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3" fontId="1" fillId="3" borderId="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6" fillId="12" borderId="1" xfId="2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3" fillId="6" borderId="1" xfId="0" applyNumberFormat="1" applyFont="1" applyFill="1" applyBorder="1" applyAlignment="1" applyProtection="1">
      <alignment horizontal="center" vertical="center"/>
    </xf>
    <xf numFmtId="0" fontId="14" fillId="9" borderId="1" xfId="0" applyNumberFormat="1" applyFont="1" applyFill="1" applyBorder="1" applyAlignment="1" applyProtection="1">
      <alignment horizontal="center" vertical="center"/>
    </xf>
    <xf numFmtId="0" fontId="11" fillId="7" borderId="1" xfId="0" applyNumberFormat="1" applyFont="1" applyFill="1" applyBorder="1" applyAlignment="1" applyProtection="1">
      <alignment horizontal="center" vertical="center"/>
    </xf>
    <xf numFmtId="0" fontId="13" fillId="10" borderId="1" xfId="0" applyNumberFormat="1" applyFont="1" applyFill="1" applyBorder="1" applyAlignment="1" applyProtection="1">
      <alignment horizontal="center" vertical="center"/>
    </xf>
    <xf numFmtId="0" fontId="13" fillId="8" borderId="1" xfId="0" applyNumberFormat="1" applyFont="1" applyFill="1" applyBorder="1" applyAlignment="1" applyProtection="1">
      <alignment horizontal="center" vertical="center"/>
    </xf>
    <xf numFmtId="0" fontId="11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NumberFormat="1" applyFont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9" fontId="5" fillId="2" borderId="15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0" fillId="0" borderId="0" xfId="4" applyNumberFormat="1" applyFont="1" applyFill="1" applyBorder="1" applyAlignment="1">
      <alignment horizontal="center"/>
    </xf>
    <xf numFmtId="0" fontId="11" fillId="0" borderId="0" xfId="2" applyNumberFormat="1" applyFont="1" applyFill="1" applyBorder="1" applyAlignment="1" applyProtection="1">
      <alignment horizontal="center" vertical="center"/>
    </xf>
    <xf numFmtId="0" fontId="13" fillId="0" borderId="0" xfId="2" applyNumberFormat="1" applyFont="1" applyFill="1" applyBorder="1" applyAlignment="1" applyProtection="1">
      <alignment horizontal="center" vertical="center"/>
    </xf>
    <xf numFmtId="0" fontId="16" fillId="0" borderId="0" xfId="2" applyNumberFormat="1" applyFont="1" applyFill="1" applyBorder="1" applyAlignment="1" applyProtection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0" fontId="5" fillId="2" borderId="18" xfId="0" applyNumberFormat="1" applyFont="1" applyFill="1" applyBorder="1" applyAlignment="1">
      <alignment horizontal="center" vertical="center" wrapText="1"/>
    </xf>
    <xf numFmtId="0" fontId="6" fillId="2" borderId="15" xfId="0" applyNumberFormat="1" applyFont="1" applyFill="1" applyBorder="1" applyAlignment="1">
      <alignment horizontal="center" vertical="center" wrapText="1"/>
    </xf>
    <xf numFmtId="0" fontId="6" fillId="2" borderId="16" xfId="0" applyNumberFormat="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11" borderId="1" xfId="4" applyNumberFormat="1" applyFont="1" applyFill="1" applyBorder="1" applyAlignment="1">
      <alignment horizontal="center" vertical="center"/>
    </xf>
    <xf numFmtId="0" fontId="0" fillId="14" borderId="1" xfId="4" applyNumberFormat="1" applyFont="1" applyFill="1" applyBorder="1" applyAlignment="1">
      <alignment horizontal="center" vertical="center"/>
    </xf>
    <xf numFmtId="2" fontId="2" fillId="18" borderId="1" xfId="0" applyNumberFormat="1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165" fontId="2" fillId="18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8" fillId="11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0" fontId="0" fillId="0" borderId="1" xfId="4" applyNumberFormat="1" applyFont="1" applyFill="1" applyBorder="1" applyAlignment="1">
      <alignment horizontal="center" vertical="center"/>
    </xf>
    <xf numFmtId="0" fontId="0" fillId="20" borderId="1" xfId="4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24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 wrapText="1"/>
    </xf>
    <xf numFmtId="0" fontId="12" fillId="0" borderId="0" xfId="2" applyNumberFormat="1" applyFont="1" applyFill="1" applyBorder="1" applyAlignment="1" applyProtection="1">
      <alignment horizontal="center" vertical="center"/>
    </xf>
    <xf numFmtId="0" fontId="14" fillId="0" borderId="0" xfId="2" applyNumberFormat="1" applyFont="1" applyFill="1" applyBorder="1" applyAlignment="1" applyProtection="1">
      <alignment horizontal="center" vertical="center"/>
    </xf>
    <xf numFmtId="0" fontId="18" fillId="15" borderId="17" xfId="0" applyFont="1" applyFill="1" applyBorder="1" applyAlignment="1">
      <alignment horizontal="center" vertical="center" wrapText="1"/>
    </xf>
    <xf numFmtId="0" fontId="18" fillId="16" borderId="17" xfId="0" applyFont="1" applyFill="1" applyBorder="1" applyAlignment="1">
      <alignment horizontal="center" vertical="center" wrapText="1"/>
    </xf>
    <xf numFmtId="0" fontId="18" fillId="17" borderId="17" xfId="2" applyNumberFormat="1" applyFont="1" applyFill="1" applyBorder="1" applyAlignment="1" applyProtection="1">
      <alignment horizontal="center" vertical="center"/>
    </xf>
    <xf numFmtId="0" fontId="25" fillId="0" borderId="0" xfId="0" applyFont="1" applyFill="1" applyBorder="1"/>
    <xf numFmtId="0" fontId="25" fillId="0" borderId="0" xfId="0" applyFont="1"/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25" fillId="0" borderId="0" xfId="4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3" fontId="16" fillId="3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11" fillId="5" borderId="8" xfId="2" applyNumberFormat="1" applyFont="1" applyFill="1" applyBorder="1" applyAlignment="1" applyProtection="1">
      <alignment horizontal="center" vertical="center"/>
    </xf>
    <xf numFmtId="0" fontId="13" fillId="10" borderId="8" xfId="0" applyNumberFormat="1" applyFont="1" applyFill="1" applyBorder="1" applyAlignment="1" applyProtection="1">
      <alignment horizontal="center" vertical="center"/>
    </xf>
    <xf numFmtId="0" fontId="16" fillId="12" borderId="17" xfId="2" applyNumberFormat="1" applyFont="1" applyFill="1" applyBorder="1" applyAlignment="1" applyProtection="1">
      <alignment horizontal="center" vertical="center"/>
    </xf>
    <xf numFmtId="0" fontId="13" fillId="6" borderId="8" xfId="0" applyNumberFormat="1" applyFont="1" applyFill="1" applyBorder="1" applyAlignment="1" applyProtection="1">
      <alignment horizontal="center" vertical="center"/>
    </xf>
    <xf numFmtId="0" fontId="11" fillId="7" borderId="8" xfId="0" applyNumberFormat="1" applyFont="1" applyFill="1" applyBorder="1" applyAlignment="1" applyProtection="1">
      <alignment horizontal="center" vertical="center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3" fillId="8" borderId="8" xfId="0" applyNumberFormat="1" applyFont="1" applyFill="1" applyBorder="1" applyAlignment="1" applyProtection="1">
      <alignment horizontal="center" vertical="center"/>
    </xf>
    <xf numFmtId="0" fontId="14" fillId="9" borderId="8" xfId="0" applyNumberFormat="1" applyFont="1" applyFill="1" applyBorder="1" applyAlignment="1" applyProtection="1">
      <alignment horizontal="center" vertical="center"/>
    </xf>
    <xf numFmtId="0" fontId="13" fillId="16" borderId="17" xfId="0" applyFont="1" applyFill="1" applyBorder="1" applyAlignment="1">
      <alignment horizontal="center" vertical="center" wrapText="1"/>
    </xf>
    <xf numFmtId="0" fontId="11" fillId="5" borderId="8" xfId="0" applyNumberFormat="1" applyFont="1" applyFill="1" applyBorder="1" applyAlignment="1" applyProtection="1">
      <alignment horizontal="center" vertical="center"/>
    </xf>
    <xf numFmtId="0" fontId="16" fillId="12" borderId="8" xfId="0" applyNumberFormat="1" applyFont="1" applyFill="1" applyBorder="1" applyAlignment="1" applyProtection="1">
      <alignment horizontal="center" vertical="center"/>
    </xf>
    <xf numFmtId="0" fontId="13" fillId="17" borderId="17" xfId="2" applyNumberFormat="1" applyFont="1" applyFill="1" applyBorder="1" applyAlignment="1" applyProtection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0" fontId="16" fillId="12" borderId="1" xfId="0" applyNumberFormat="1" applyFont="1" applyFill="1" applyBorder="1" applyAlignment="1" applyProtection="1">
      <alignment horizontal="center" vertical="center"/>
    </xf>
    <xf numFmtId="0" fontId="13" fillId="6" borderId="17" xfId="2" applyNumberFormat="1" applyFont="1" applyFill="1" applyBorder="1" applyAlignment="1" applyProtection="1">
      <alignment horizontal="center" vertical="center"/>
    </xf>
    <xf numFmtId="0" fontId="11" fillId="5" borderId="1" xfId="2" applyNumberFormat="1" applyFont="1" applyFill="1" applyBorder="1" applyAlignment="1" applyProtection="1">
      <alignment horizontal="center" vertical="center"/>
    </xf>
    <xf numFmtId="0" fontId="13" fillId="8" borderId="1" xfId="2" applyNumberFormat="1" applyFont="1" applyFill="1" applyBorder="1" applyAlignment="1" applyProtection="1">
      <alignment horizontal="center" vertical="center"/>
    </xf>
    <xf numFmtId="0" fontId="12" fillId="0" borderId="1" xfId="2" applyNumberFormat="1" applyFont="1" applyFill="1" applyBorder="1" applyAlignment="1" applyProtection="1">
      <alignment horizontal="center" vertical="center"/>
    </xf>
    <xf numFmtId="0" fontId="13" fillId="8" borderId="9" xfId="2" applyNumberFormat="1" applyFont="1" applyFill="1" applyBorder="1" applyAlignment="1" applyProtection="1">
      <alignment horizontal="center" vertical="center"/>
    </xf>
    <xf numFmtId="0" fontId="13" fillId="6" borderId="1" xfId="2" applyNumberFormat="1" applyFont="1" applyFill="1" applyBorder="1" applyAlignment="1" applyProtection="1">
      <alignment horizontal="center" vertical="center"/>
    </xf>
    <xf numFmtId="0" fontId="12" fillId="0" borderId="17" xfId="2" applyNumberFormat="1" applyFont="1" applyFill="1" applyBorder="1" applyAlignment="1" applyProtection="1">
      <alignment horizontal="center" vertical="center"/>
    </xf>
    <xf numFmtId="3" fontId="10" fillId="3" borderId="14" xfId="0" applyNumberFormat="1" applyFont="1" applyFill="1" applyBorder="1" applyAlignment="1">
      <alignment horizontal="center" vertical="center"/>
    </xf>
    <xf numFmtId="0" fontId="14" fillId="9" borderId="1" xfId="2" applyNumberFormat="1" applyFont="1" applyFill="1" applyBorder="1" applyAlignment="1" applyProtection="1">
      <alignment horizontal="center" vertical="center"/>
    </xf>
    <xf numFmtId="0" fontId="18" fillId="20" borderId="1" xfId="0" applyFont="1" applyFill="1" applyBorder="1" applyAlignment="1">
      <alignment vertical="center"/>
    </xf>
    <xf numFmtId="0" fontId="18" fillId="20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22" fillId="20" borderId="1" xfId="4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2" fillId="11" borderId="1" xfId="4" applyNumberFormat="1" applyFont="1" applyFill="1" applyBorder="1" applyAlignment="1">
      <alignment horizontal="center" vertical="center"/>
    </xf>
    <xf numFmtId="0" fontId="22" fillId="0" borderId="1" xfId="4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2" fillId="19" borderId="2" xfId="4" applyNumberFormat="1" applyFont="1" applyFill="1" applyBorder="1" applyAlignment="1">
      <alignment horizontal="center" vertical="center"/>
    </xf>
    <xf numFmtId="0" fontId="22" fillId="19" borderId="4" xfId="4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9" fontId="2" fillId="4" borderId="12" xfId="0" applyNumberFormat="1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21" fillId="13" borderId="0" xfId="0" applyFont="1" applyFill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0" fontId="21" fillId="13" borderId="0" xfId="0" applyFont="1" applyFill="1" applyAlignment="1">
      <alignment vertical="center" wrapText="1"/>
    </xf>
  </cellXfs>
  <cellStyles count="5">
    <cellStyle name="Normal" xfId="0" builtinId="0"/>
    <cellStyle name="Normal 2" xfId="1"/>
    <cellStyle name="Normal 3" xfId="2"/>
    <cellStyle name="Porcentual" xfId="4" builtinId="5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CIO%20CAMARGO%20G/AppData/Local/Microsoft/Windows/Temporary%20Internet%20Files/Content.Outlook/Z777NVI4/NAYARIT%202%20COALI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CIO%20CAMARGO%20G/AppData/Local/Microsoft/Windows/Temporary%20Internet%20Files/Content.Outlook/Z777NVI4/Nayarit%20tres%20coalicion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MISAS CAMPAÑA"/>
      <sheetName val="CONTEOS 30-70 CAMPAÑA"/>
      <sheetName val="PATRON CAMPAÑA TV"/>
      <sheetName val="PATRON CAMPAÑA RADIO"/>
    </sheetNames>
    <sheetDataSet>
      <sheetData sheetId="0">
        <row r="6">
          <cell r="D6">
            <v>57</v>
          </cell>
          <cell r="G6">
            <v>2052</v>
          </cell>
        </row>
        <row r="9">
          <cell r="G9">
            <v>2052</v>
          </cell>
        </row>
        <row r="14">
          <cell r="E14">
            <v>18.589567010192194</v>
          </cell>
        </row>
        <row r="15">
          <cell r="E15">
            <v>17.211962525522992</v>
          </cell>
        </row>
        <row r="16">
          <cell r="E16">
            <v>41.924784101461682</v>
          </cell>
        </row>
        <row r="17">
          <cell r="E17">
            <v>7.5301093620876172</v>
          </cell>
        </row>
        <row r="18">
          <cell r="E18">
            <v>5.3104934783164275</v>
          </cell>
        </row>
        <row r="20">
          <cell r="E20">
            <v>5.7398766943171973</v>
          </cell>
        </row>
        <row r="21">
          <cell r="E21">
            <v>1.8466034140509391</v>
          </cell>
        </row>
        <row r="23">
          <cell r="E23">
            <v>1.8466034140509391</v>
          </cell>
        </row>
      </sheetData>
      <sheetData sheetId="1">
        <row r="9">
          <cell r="H9">
            <v>389</v>
          </cell>
        </row>
        <row r="10">
          <cell r="H10">
            <v>370</v>
          </cell>
        </row>
        <row r="11">
          <cell r="H11">
            <v>602</v>
          </cell>
        </row>
        <row r="12">
          <cell r="H12">
            <v>108</v>
          </cell>
        </row>
        <row r="13">
          <cell r="H13">
            <v>76</v>
          </cell>
        </row>
        <row r="14">
          <cell r="H14">
            <v>123</v>
          </cell>
        </row>
        <row r="15">
          <cell r="H15">
            <v>82</v>
          </cell>
        </row>
        <row r="16">
          <cell r="H16">
            <v>26</v>
          </cell>
        </row>
        <row r="17">
          <cell r="H17">
            <v>123</v>
          </cell>
        </row>
        <row r="18">
          <cell r="H18">
            <v>149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REMISAS PRE GOB"/>
      <sheetName val="CONTEOS 30-70 PRE GOB"/>
      <sheetName val="PATRON PRECAMPAÑA GOB TV"/>
      <sheetName val="PATRON PRECAMPAÑA GOB RADIO"/>
      <sheetName val="PREMISAS PRE DIP"/>
      <sheetName val="CONTEOS 30-70 PRE DIP"/>
      <sheetName val="PATRON PRECAMPAÑA DIP TV"/>
      <sheetName val="PATRON PRECAMPAÑA DIP RADIO"/>
      <sheetName val="PREMISAS CAMPAÑA"/>
      <sheetName val="CONTEOS 30-70 CAMPAÑA"/>
      <sheetName val="PATRON CAMPAÑA TV"/>
      <sheetName val="PATRON CAMPAÑA RADIO"/>
      <sheetName val="PORTADA"/>
      <sheetName val="PATRON INTEGRADO"/>
    </sheetNames>
    <sheetDataSet>
      <sheetData sheetId="0">
        <row r="2">
          <cell r="C2" t="str">
            <v>NAYARIT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2:G28"/>
  <sheetViews>
    <sheetView view="pageBreakPreview" zoomScaleNormal="90" zoomScaleSheetLayoutView="100" workbookViewId="0">
      <selection activeCell="B15" sqref="B15"/>
    </sheetView>
  </sheetViews>
  <sheetFormatPr baseColWidth="10" defaultRowHeight="15"/>
  <cols>
    <col min="1" max="1" width="3.140625" style="10" customWidth="1"/>
    <col min="2" max="2" width="43.5703125" customWidth="1"/>
    <col min="3" max="3" width="15.5703125" customWidth="1"/>
    <col min="4" max="4" width="6.42578125" customWidth="1"/>
    <col min="5" max="5" width="20.7109375" customWidth="1"/>
    <col min="6" max="6" width="18.5703125" customWidth="1"/>
    <col min="7" max="7" width="17.5703125" customWidth="1"/>
  </cols>
  <sheetData>
    <row r="2" spans="1:7">
      <c r="A2"/>
      <c r="B2" s="1" t="s">
        <v>0</v>
      </c>
      <c r="C2" s="117" t="s">
        <v>28</v>
      </c>
      <c r="D2" s="117"/>
      <c r="E2" s="118"/>
      <c r="F2" s="118"/>
      <c r="G2" s="118"/>
    </row>
    <row r="4" spans="1:7" ht="14.45" customHeight="1">
      <c r="A4"/>
      <c r="B4" s="119"/>
      <c r="C4" s="120"/>
      <c r="D4" s="121" t="s">
        <v>1</v>
      </c>
      <c r="E4" s="121"/>
      <c r="F4" s="121"/>
      <c r="G4" s="121"/>
    </row>
    <row r="5" spans="1:7" ht="30">
      <c r="A5"/>
      <c r="B5" s="119"/>
      <c r="C5" s="120"/>
      <c r="D5" s="25" t="s">
        <v>2</v>
      </c>
      <c r="E5" s="25" t="s">
        <v>3</v>
      </c>
      <c r="F5" s="25" t="s">
        <v>4</v>
      </c>
      <c r="G5" s="25" t="s">
        <v>5</v>
      </c>
    </row>
    <row r="6" spans="1:7">
      <c r="A6"/>
      <c r="B6" s="120"/>
      <c r="C6" s="120"/>
      <c r="D6" s="2">
        <v>57</v>
      </c>
      <c r="E6" s="2">
        <v>18</v>
      </c>
      <c r="F6" s="3">
        <f>E6*2</f>
        <v>36</v>
      </c>
      <c r="G6" s="4">
        <f>D6*F6</f>
        <v>2052</v>
      </c>
    </row>
    <row r="7" spans="1:7">
      <c r="A7"/>
      <c r="B7" s="116"/>
      <c r="C7" s="116"/>
      <c r="D7" s="24"/>
      <c r="E7" s="5"/>
      <c r="F7" s="24"/>
      <c r="G7" s="24"/>
    </row>
    <row r="8" spans="1:7">
      <c r="A8"/>
      <c r="B8" s="116"/>
      <c r="C8" s="116"/>
      <c r="D8" s="24"/>
      <c r="E8" s="24"/>
      <c r="F8" s="24"/>
      <c r="G8" s="24"/>
    </row>
    <row r="9" spans="1:7">
      <c r="A9"/>
      <c r="B9" s="123" t="s">
        <v>6</v>
      </c>
      <c r="C9" s="124"/>
      <c r="D9" s="125"/>
      <c r="E9" s="3">
        <f>SUM(E6:E8)</f>
        <v>18</v>
      </c>
      <c r="F9" s="3">
        <f>SUM(F6:F8)</f>
        <v>36</v>
      </c>
      <c r="G9" s="4">
        <f>SUM(G6:G8)</f>
        <v>2052</v>
      </c>
    </row>
    <row r="11" spans="1:7">
      <c r="A11"/>
      <c r="B11" s="126" t="s">
        <v>7</v>
      </c>
      <c r="C11" s="127"/>
      <c r="D11" s="6">
        <v>1.5</v>
      </c>
    </row>
    <row r="13" spans="1:7" ht="50.25" customHeight="1">
      <c r="A13"/>
      <c r="B13" s="7" t="s">
        <v>8</v>
      </c>
      <c r="C13" s="128" t="s">
        <v>9</v>
      </c>
      <c r="D13" s="128"/>
      <c r="E13" s="25" t="s">
        <v>10</v>
      </c>
      <c r="F13" s="25" t="s">
        <v>11</v>
      </c>
    </row>
    <row r="14" spans="1:7" ht="20.100000000000001" customHeight="1">
      <c r="A14"/>
      <c r="B14" s="59" t="s">
        <v>29</v>
      </c>
      <c r="C14" s="129">
        <v>18.589567010192201</v>
      </c>
      <c r="D14" s="129"/>
      <c r="E14" s="53">
        <f>IF(C14&gt;=D11,(C14*100)/SUMIF(C14:D23,CONCATENATE("&gt;=",D11)),0)</f>
        <v>18.589567010192194</v>
      </c>
      <c r="F14" s="53">
        <f>'[1]CONTEOS 30-70 CAMPAÑA'!H9</f>
        <v>389</v>
      </c>
    </row>
    <row r="15" spans="1:7" ht="20.100000000000001" customHeight="1">
      <c r="A15"/>
      <c r="B15" s="60" t="s">
        <v>34</v>
      </c>
      <c r="C15" s="130">
        <v>17.211962525522999</v>
      </c>
      <c r="D15" s="130"/>
      <c r="E15" s="62">
        <f>IF(C15&gt;=D11,(C15*100)/SUMIF(C14:D23,CONCATENATE("&gt;=",D11)),0)</f>
        <v>17.211962525522992</v>
      </c>
      <c r="F15" s="62">
        <f>'[1]CONTEOS 30-70 CAMPAÑA'!H10</f>
        <v>370</v>
      </c>
    </row>
    <row r="16" spans="1:7" ht="20.100000000000001" customHeight="1">
      <c r="A16"/>
      <c r="B16" s="114" t="s">
        <v>33</v>
      </c>
      <c r="C16" s="122">
        <v>41.924784101461697</v>
      </c>
      <c r="D16" s="122"/>
      <c r="E16" s="63">
        <f>IF(C16&gt;=D11,(C16*100)/SUMIF(C14:D23,CONCATENATE("&gt;=",D11)),0)</f>
        <v>41.924784101461682</v>
      </c>
      <c r="F16" s="53">
        <f>'[1]CONTEOS 30-70 CAMPAÑA'!H11</f>
        <v>602</v>
      </c>
    </row>
    <row r="17" spans="1:7" ht="20.100000000000001" customHeight="1">
      <c r="A17"/>
      <c r="B17" s="114" t="s">
        <v>35</v>
      </c>
      <c r="C17" s="122">
        <v>7.5301093620876198</v>
      </c>
      <c r="D17" s="122"/>
      <c r="E17" s="63">
        <f>IF(C17&gt;=D$11,(C17*100)/SUMIF(C$14:D$23,CONCATENATE("&gt;=",D$11)),0)</f>
        <v>7.5301093620876172</v>
      </c>
      <c r="F17" s="53">
        <f>'[1]CONTEOS 30-70 CAMPAÑA'!H12</f>
        <v>108</v>
      </c>
    </row>
    <row r="18" spans="1:7" ht="20.100000000000001" customHeight="1">
      <c r="A18"/>
      <c r="B18" s="114" t="s">
        <v>32</v>
      </c>
      <c r="C18" s="122">
        <v>5.3104934783164301</v>
      </c>
      <c r="D18" s="122"/>
      <c r="E18" s="63">
        <f>IF(C18&gt;=D$11,(C18*100)/SUMIF(C$14:D$23,CONCATENATE("&gt;=",D$11)),0)</f>
        <v>5.3104934783164275</v>
      </c>
      <c r="F18" s="53">
        <f>'[1]CONTEOS 30-70 CAMPAÑA'!H13</f>
        <v>76</v>
      </c>
    </row>
    <row r="19" spans="1:7" ht="20.100000000000001" customHeight="1">
      <c r="A19"/>
      <c r="B19" s="115" t="s">
        <v>64</v>
      </c>
      <c r="C19" s="135"/>
      <c r="D19" s="136"/>
      <c r="E19" s="54"/>
      <c r="F19" s="53">
        <f>'[1]CONTEOS 30-70 CAMPAÑA'!H14</f>
        <v>123</v>
      </c>
    </row>
    <row r="20" spans="1:7" ht="20.100000000000001" customHeight="1">
      <c r="A20"/>
      <c r="B20" s="60" t="s">
        <v>30</v>
      </c>
      <c r="C20" s="130">
        <v>5.7398766943171999</v>
      </c>
      <c r="D20" s="130"/>
      <c r="E20" s="62">
        <f>IF(C20&gt;=D11,(C20*100)/SUMIF(C$14:D$23,CONCATENATE("&gt;=",D$11)),0)</f>
        <v>5.7398766943171973</v>
      </c>
      <c r="F20" s="62">
        <f>'[1]CONTEOS 30-70 CAMPAÑA'!H15</f>
        <v>82</v>
      </c>
    </row>
    <row r="21" spans="1:7" ht="20.100000000000001" customHeight="1">
      <c r="A21"/>
      <c r="B21" s="60" t="s">
        <v>31</v>
      </c>
      <c r="C21" s="130">
        <v>1.84660341405094</v>
      </c>
      <c r="D21" s="130"/>
      <c r="E21" s="62">
        <f>IF(C21&gt;=D$11,(C21*100)/SUMIF(C$14:D$23,CONCATENATE("&gt;=",D$11)),0)</f>
        <v>1.8466034140509391</v>
      </c>
      <c r="F21" s="62">
        <f>'[1]CONTEOS 30-70 CAMPAÑA'!H16</f>
        <v>26</v>
      </c>
    </row>
    <row r="22" spans="1:7" ht="20.100000000000001" customHeight="1">
      <c r="A22"/>
      <c r="B22" s="61" t="s">
        <v>65</v>
      </c>
      <c r="C22" s="135"/>
      <c r="D22" s="136"/>
      <c r="E22" s="54"/>
      <c r="F22" s="62">
        <f>'[1]CONTEOS 30-70 CAMPAÑA'!H17</f>
        <v>123</v>
      </c>
    </row>
    <row r="23" spans="1:7" ht="20.100000000000001" customHeight="1">
      <c r="A23"/>
      <c r="B23" s="114" t="s">
        <v>66</v>
      </c>
      <c r="C23" s="122">
        <v>1.84660341405094</v>
      </c>
      <c r="D23" s="122"/>
      <c r="E23" s="63">
        <f>IF(C23&gt;=D$11,(C23*100)/SUMIF(C$14:D$23,CONCATENATE("&gt;=",D$11)),0)</f>
        <v>1.8466034140509391</v>
      </c>
      <c r="F23" s="53">
        <f>'[1]CONTEOS 30-70 CAMPAÑA'!H18</f>
        <v>149</v>
      </c>
    </row>
    <row r="24" spans="1:7" ht="15" customHeight="1">
      <c r="A24"/>
      <c r="B24" s="14" t="s">
        <v>6</v>
      </c>
      <c r="C24" s="131">
        <f>SUM(C14:D23)</f>
        <v>100.00000000000004</v>
      </c>
      <c r="D24" s="132"/>
      <c r="E24" s="64">
        <f>SUM(E14:E23)</f>
        <v>99.999999999999986</v>
      </c>
      <c r="F24" s="53">
        <f>SUM(F14:F23)</f>
        <v>2048</v>
      </c>
    </row>
    <row r="25" spans="1:7">
      <c r="A25"/>
      <c r="B25" s="65" t="s">
        <v>67</v>
      </c>
    </row>
    <row r="26" spans="1:7">
      <c r="A26"/>
      <c r="G26" s="8"/>
    </row>
    <row r="27" spans="1:7" ht="15.75" thickBot="1">
      <c r="A27"/>
      <c r="G27" s="8"/>
    </row>
    <row r="28" spans="1:7" ht="15.75" thickBot="1">
      <c r="A28"/>
      <c r="B28" s="133" t="s">
        <v>19</v>
      </c>
      <c r="C28" s="134"/>
      <c r="D28" s="134"/>
      <c r="E28" s="134"/>
      <c r="F28" s="9">
        <f>G9-F24</f>
        <v>4</v>
      </c>
    </row>
  </sheetData>
  <dataConsolidate/>
  <mergeCells count="22">
    <mergeCell ref="C18:D18"/>
    <mergeCell ref="C20:D20"/>
    <mergeCell ref="C24:D24"/>
    <mergeCell ref="B28:E28"/>
    <mergeCell ref="C23:D23"/>
    <mergeCell ref="C21:D21"/>
    <mergeCell ref="C19:D19"/>
    <mergeCell ref="C22:D22"/>
    <mergeCell ref="C17:D17"/>
    <mergeCell ref="B8:C8"/>
    <mergeCell ref="B9:D9"/>
    <mergeCell ref="B11:C11"/>
    <mergeCell ref="C13:D13"/>
    <mergeCell ref="C14:D14"/>
    <mergeCell ref="C16:D16"/>
    <mergeCell ref="C15:D15"/>
    <mergeCell ref="B7:C7"/>
    <mergeCell ref="C2:D2"/>
    <mergeCell ref="E2:G2"/>
    <mergeCell ref="B4:C5"/>
    <mergeCell ref="D4:G4"/>
    <mergeCell ref="B6:C6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3:I22"/>
  <sheetViews>
    <sheetView view="pageBreakPreview" zoomScale="80" zoomScaleNormal="80" zoomScaleSheetLayoutView="80" workbookViewId="0">
      <selection activeCell="E8" sqref="E8"/>
    </sheetView>
  </sheetViews>
  <sheetFormatPr baseColWidth="10" defaultRowHeight="12.75"/>
  <cols>
    <col min="1" max="1" width="40.42578125" style="34" customWidth="1"/>
    <col min="2" max="4" width="20" style="34" customWidth="1"/>
    <col min="5" max="5" width="30.85546875" style="34" bestFit="1" customWidth="1"/>
    <col min="6" max="6" width="26.7109375" style="34" bestFit="1" customWidth="1"/>
    <col min="7" max="7" width="15.140625" style="34" customWidth="1"/>
    <col min="8" max="8" width="16.42578125" style="34" customWidth="1"/>
    <col min="9" max="16384" width="11.42578125" style="34"/>
  </cols>
  <sheetData>
    <row r="3" spans="1:9" ht="15" customHeight="1">
      <c r="B3" s="142" t="str">
        <f>CONCATENATE("CALCULO DE DISTRIBUCIÓN DE LOS MENSAJES DE CAMPAÑA PARA EL PROCESO ELECTORAL 2011 EN EL ESTADO DE ",'[2]PREMISAS PRE GOB'!C2)</f>
        <v>CALCULO DE DISTRIBUCIÓN DE LOS MENSAJES DE CAMPAÑA PARA EL PROCESO ELECTORAL 2011 EN EL ESTADO DE NAYARIT</v>
      </c>
      <c r="C3" s="142"/>
      <c r="D3" s="142"/>
      <c r="E3" s="142"/>
      <c r="F3" s="142"/>
      <c r="G3" s="142"/>
      <c r="H3" s="142"/>
    </row>
    <row r="4" spans="1:9">
      <c r="B4" s="142"/>
      <c r="C4" s="142"/>
      <c r="D4" s="142"/>
      <c r="E4" s="142"/>
      <c r="F4" s="142"/>
      <c r="G4" s="142"/>
      <c r="H4" s="142"/>
    </row>
    <row r="5" spans="1:9" ht="36" customHeight="1">
      <c r="B5" s="37"/>
      <c r="C5" s="37"/>
      <c r="D5" s="37"/>
      <c r="E5" s="37"/>
      <c r="F5" s="37"/>
      <c r="G5" s="37"/>
      <c r="H5" s="37"/>
    </row>
    <row r="6" spans="1:9" ht="13.5" thickBot="1"/>
    <row r="7" spans="1:9" ht="48.75" customHeight="1">
      <c r="A7" s="143" t="s">
        <v>20</v>
      </c>
      <c r="B7" s="145" t="str">
        <f>CONCATENATE("DURACIÓN: ",'[1]PREMISAS CAMPAÑA'!D6," DÍAS
TOTAL DE PROMOCIONALES DE 30 SEGUNDOS EN CADA ESTACIÓN DE RADIO O CANAL DE TELEVISIÓN:  ", ('[1]PREMISAS CAMPAÑA'!G6), " Promocionales")</f>
        <v>DURACIÓN: 57 DÍAS
TOTAL DE PROMOCIONALES DE 30 SEGUNDOS EN CADA ESTACIÓN DE RADIO O CANAL DE TELEVISIÓN:  2052 Promocionales</v>
      </c>
      <c r="C7" s="145"/>
      <c r="D7" s="145"/>
      <c r="E7" s="145"/>
      <c r="F7" s="145"/>
      <c r="G7" s="146" t="s">
        <v>21</v>
      </c>
      <c r="H7" s="148" t="s">
        <v>22</v>
      </c>
    </row>
    <row r="8" spans="1:9" ht="117" customHeight="1">
      <c r="A8" s="144"/>
      <c r="B8" s="88" t="str">
        <f>CONCATENATE(('[1]PREMISAS CAMPAÑA'!G6)*0.3," promocionales (30%)
 Se distribuyen de manera igualitaria entre el número de partidos contendientes
(A)")</f>
        <v>615.6 promocionales (30%)
 Se distribuyen de manera igualitaria entre el número de partidos contendientes
(A)</v>
      </c>
      <c r="C8" s="88" t="s">
        <v>23</v>
      </c>
      <c r="D8" s="88" t="s">
        <v>24</v>
      </c>
      <c r="E8" s="88" t="str">
        <f>CONCATENATE(('[1]PREMISAS CAMPAÑA'!G6)*0.7," promocionales 
(70% Distribución Proporcional)
% Fuerza Electoral de los partidos con Representación en el Congreso 
(C) ")</f>
        <v xml:space="preserve">1436.4 promocionales 
(70% Distribución Proporcional)
% Fuerza Electoral de los partidos con Representación en el Congreso 
(C) </v>
      </c>
      <c r="F8" s="88" t="s">
        <v>25</v>
      </c>
      <c r="G8" s="147"/>
      <c r="H8" s="149"/>
    </row>
    <row r="9" spans="1:9" ht="20.100000000000001" customHeight="1">
      <c r="A9" s="89" t="s">
        <v>12</v>
      </c>
      <c r="B9" s="11">
        <f>TRUNC(TRUNC(('[1]PREMISAS CAMPAÑA'!G$6)*0.3)/COUNTA(A$9:A$18))</f>
        <v>123</v>
      </c>
      <c r="C9" s="12">
        <f>TRUNC(('[1]PREMISAS CAMPAÑA'!G$6)*0.3)/COUNTA(A$9:A$18) - TRUNC(TRUNC(('[1]PREMISAS CAMPAÑA'!G$6)*0.3)/COUNTA(A$9:A$18))</f>
        <v>0</v>
      </c>
      <c r="D9" s="12">
        <f>'[1]PREMISAS CAMPAÑA'!E14</f>
        <v>18.589567010192194</v>
      </c>
      <c r="E9" s="11">
        <f>TRUNC((D9*TRUNC(('[1]PREMISAS CAMPAÑA'!G$6)*0.7))/100,0)</f>
        <v>266</v>
      </c>
      <c r="F9" s="22">
        <f>(((D9*TRUNC(('[1]PREMISAS CAMPAÑA'!G$6)*0.7))/100) - TRUNC((D9*TRUNC(('[1]PREMISAS CAMPAÑA'!G$6)*0.7))/100))</f>
        <v>0.94618226635992642</v>
      </c>
      <c r="G9" s="11">
        <f>B9+E9</f>
        <v>389</v>
      </c>
      <c r="H9" s="13">
        <f>G9</f>
        <v>389</v>
      </c>
    </row>
    <row r="10" spans="1:9" ht="20.100000000000001" customHeight="1">
      <c r="A10" s="89" t="s">
        <v>14</v>
      </c>
      <c r="B10" s="11">
        <f>TRUNC(TRUNC(('[1]PREMISAS CAMPAÑA'!G$6)*0.3)/COUNTA(A$9:A$18))</f>
        <v>123</v>
      </c>
      <c r="C10" s="12">
        <f>TRUNC(('[1]PREMISAS CAMPAÑA'!G$6)*0.3)/COUNTA(A$9:A$18) - TRUNC(TRUNC(('[1]PREMISAS CAMPAÑA'!G$6)*0.3)/COUNTA(A$9:A$18))</f>
        <v>0</v>
      </c>
      <c r="D10" s="12">
        <f>'[1]PREMISAS CAMPAÑA'!E15</f>
        <v>17.211962525522992</v>
      </c>
      <c r="E10" s="11">
        <f>TRUNC((D10*TRUNC(('[1]PREMISAS CAMPAÑA'!G$6)*0.7))/100,0)</f>
        <v>247</v>
      </c>
      <c r="F10" s="22">
        <f>(((D10*TRUNC(('[1]PREMISAS CAMPAÑA'!G$6)*0.7))/100) - TRUNC((D10*TRUNC(('[1]PREMISAS CAMPAÑA'!G$6)*0.7))/100))</f>
        <v>0.16378186651019178</v>
      </c>
      <c r="G10" s="11">
        <f>B10+E10</f>
        <v>370</v>
      </c>
      <c r="H10" s="13">
        <f>G10</f>
        <v>370</v>
      </c>
    </row>
    <row r="11" spans="1:9" ht="20.100000000000001" customHeight="1">
      <c r="A11" s="137" t="s">
        <v>68</v>
      </c>
      <c r="B11" s="140">
        <f>TRUNC(TRUNC(('[1]PREMISAS CAMPAÑA'!G$6)*0.3)/COUNTA(A$9:A$18))</f>
        <v>123</v>
      </c>
      <c r="C11" s="141">
        <f>TRUNC(('[1]PREMISAS CAMPAÑA'!G$6)*0.3)/COUNTA(A$9:A$18) - TRUNC(TRUNC(('[1]PREMISAS CAMPAÑA'!G$6)*0.3)/COUNTA(A$9:A$18))</f>
        <v>0</v>
      </c>
      <c r="D11" s="12">
        <f>'[1]PREMISAS CAMPAÑA'!E16</f>
        <v>41.924784101461682</v>
      </c>
      <c r="E11" s="11">
        <f>TRUNC((D11*TRUNC(('[1]PREMISAS CAMPAÑA'!G$6)*0.7))/100,0)</f>
        <v>602</v>
      </c>
      <c r="F11" s="22">
        <f>(((D11*TRUNC(('[1]PREMISAS CAMPAÑA'!G$6)*0.7))/100) - TRUNC((D11*TRUNC(('[1]PREMISAS CAMPAÑA'!G$6)*0.7))/100))</f>
        <v>3.9899696989778022E-2</v>
      </c>
      <c r="G11" s="11">
        <f>E11</f>
        <v>602</v>
      </c>
      <c r="H11" s="13">
        <f>G11</f>
        <v>602</v>
      </c>
    </row>
    <row r="12" spans="1:9" ht="20.100000000000001" customHeight="1">
      <c r="A12" s="138"/>
      <c r="B12" s="140"/>
      <c r="C12" s="141"/>
      <c r="D12" s="12">
        <f>'[1]PREMISAS CAMPAÑA'!E17</f>
        <v>7.5301093620876172</v>
      </c>
      <c r="E12" s="11">
        <f>TRUNC((D12*TRUNC(('[1]PREMISAS CAMPAÑA'!G$6)*0.7))/100,0)</f>
        <v>108</v>
      </c>
      <c r="F12" s="22">
        <f>(((D12*TRUNC(('[1]PREMISAS CAMPAÑA'!G$6)*0.7))/100) - TRUNC((D12*TRUNC(('[1]PREMISAS CAMPAÑA'!G$6)*0.7))/100))</f>
        <v>0.13237043957819594</v>
      </c>
      <c r="G12" s="11">
        <f t="shared" ref="G12:G13" si="0">E12</f>
        <v>108</v>
      </c>
      <c r="H12" s="13">
        <f>G12</f>
        <v>108</v>
      </c>
    </row>
    <row r="13" spans="1:9" ht="20.100000000000001" customHeight="1">
      <c r="A13" s="138"/>
      <c r="B13" s="140"/>
      <c r="C13" s="141"/>
      <c r="D13" s="12">
        <f>'[1]PREMISAS CAMPAÑA'!E18</f>
        <v>5.3104934783164275</v>
      </c>
      <c r="E13" s="11">
        <f>TRUNC((D13*TRUNC(('[1]PREMISAS CAMPAÑA'!G$6)*0.7))/100,0)</f>
        <v>76</v>
      </c>
      <c r="F13" s="22">
        <f>(((D13*TRUNC(('[1]PREMISAS CAMPAÑA'!G$6)*0.7))/100) - TRUNC((D13*TRUNC(('[1]PREMISAS CAMPAÑA'!G$6)*0.7))/100))</f>
        <v>0.25868634862389683</v>
      </c>
      <c r="G13" s="11">
        <f t="shared" si="0"/>
        <v>76</v>
      </c>
      <c r="H13" s="13">
        <f>IF((ROUND(C$19,0)+ROUND(F$19,0)+('[2]PREMISAS PRE DIP'!G$3-(TRUNC('[2]PREMISAS PRE DIP'!G$3*0.3)+TRUNC('[2]PREMISAS PRE DIP'!G$3*0.7))))&gt;=COUNTA(A$9:A$16),G13+1,G13)</f>
        <v>76</v>
      </c>
    </row>
    <row r="14" spans="1:9" ht="20.100000000000001" customHeight="1">
      <c r="A14" s="139"/>
      <c r="B14" s="140"/>
      <c r="C14" s="141"/>
      <c r="D14" s="55"/>
      <c r="E14" s="56"/>
      <c r="F14" s="57"/>
      <c r="G14" s="11">
        <f>B11</f>
        <v>123</v>
      </c>
      <c r="H14" s="13">
        <f>IF((ROUND(C$19,0)+ROUND(F$19,0)+('[2]PREMISAS PRE DIP'!G$3-(TRUNC('[2]PREMISAS PRE DIP'!G$3*0.3)+TRUNC('[2]PREMISAS PRE DIP'!G$3*0.7))))&gt;=COUNTA(A$9:A$16),G14+1,G14)</f>
        <v>123</v>
      </c>
      <c r="I14" s="34">
        <f>H14/3</f>
        <v>41</v>
      </c>
    </row>
    <row r="15" spans="1:9" ht="20.100000000000001" customHeight="1">
      <c r="A15" s="137" t="s">
        <v>69</v>
      </c>
      <c r="B15" s="140">
        <f>TRUNC(TRUNC(('[1]PREMISAS CAMPAÑA'!G$6)*0.3)/COUNTA(A$9:A$18))</f>
        <v>123</v>
      </c>
      <c r="C15" s="141">
        <f>TRUNC(('[1]PREMISAS CAMPAÑA'!G$6)*0.3)/COUNTA(A$9:A$18) - TRUNC(TRUNC(('[1]PREMISAS CAMPAÑA'!G$6)*0.3)/COUNTA(A$9:A$18))</f>
        <v>0</v>
      </c>
      <c r="D15" s="12">
        <f>'[1]PREMISAS CAMPAÑA'!E20</f>
        <v>5.7398766943171973</v>
      </c>
      <c r="E15" s="11">
        <f>TRUNC((D15*TRUNC(('[1]PREMISAS CAMPAÑA'!G$6)*0.7))/100,0)</f>
        <v>82</v>
      </c>
      <c r="F15" s="22">
        <f>(((D15*TRUNC(('[1]PREMISAS CAMPAÑA'!G$6)*0.7))/100) - TRUNC((D15*TRUNC(('[1]PREMISAS CAMPAÑA'!G$6)*0.7))/100))</f>
        <v>0.42462933039494999</v>
      </c>
      <c r="G15" s="11">
        <f>E15</f>
        <v>82</v>
      </c>
      <c r="H15" s="13">
        <f>G15</f>
        <v>82</v>
      </c>
    </row>
    <row r="16" spans="1:9" ht="20.100000000000001" customHeight="1">
      <c r="A16" s="138"/>
      <c r="B16" s="140"/>
      <c r="C16" s="141"/>
      <c r="D16" s="12">
        <f>'[1]PREMISAS CAMPAÑA'!E21</f>
        <v>1.8466034140509391</v>
      </c>
      <c r="E16" s="11">
        <f>TRUNC((D16*TRUNC(('[1]PREMISAS CAMPAÑA'!G$6)*0.7))/100,0)</f>
        <v>26</v>
      </c>
      <c r="F16" s="22">
        <f>(((D16*TRUNC(('[1]PREMISAS CAMPAÑA'!G$6)*0.7))/100) - TRUNC((D16*TRUNC(('[1]PREMISAS CAMPAÑA'!G$6)*0.7))/100))</f>
        <v>0.51722502577148433</v>
      </c>
      <c r="G16" s="11">
        <f>E16</f>
        <v>26</v>
      </c>
      <c r="H16" s="13">
        <f>G16</f>
        <v>26</v>
      </c>
    </row>
    <row r="17" spans="1:9" ht="20.100000000000001" customHeight="1">
      <c r="A17" s="139"/>
      <c r="B17" s="140"/>
      <c r="C17" s="141"/>
      <c r="D17" s="55"/>
      <c r="E17" s="56"/>
      <c r="F17" s="57"/>
      <c r="G17" s="11">
        <f>B15</f>
        <v>123</v>
      </c>
      <c r="H17" s="13">
        <f>IF((ROUND(C$19,0)+ROUND(F$19,0)+('[2]PREMISAS PRE DIP'!G$3-(TRUNC('[2]PREMISAS PRE DIP'!G$3*0.3)+TRUNC('[2]PREMISAS PRE DIP'!G$3*0.7))))&gt;=COUNTA(A$9:A$16),G17+1,G17)</f>
        <v>123</v>
      </c>
      <c r="I17" s="34">
        <f>H17/2</f>
        <v>61.5</v>
      </c>
    </row>
    <row r="18" spans="1:9" ht="20.100000000000001" customHeight="1">
      <c r="A18" s="90" t="s">
        <v>36</v>
      </c>
      <c r="B18" s="11">
        <f>TRUNC(TRUNC(('[1]PREMISAS CAMPAÑA'!G$6)*0.3)/COUNTA(A$9:A$18))</f>
        <v>123</v>
      </c>
      <c r="C18" s="12">
        <f>TRUNC(('[1]PREMISAS CAMPAÑA'!G$6)*0.3)/COUNTA(A$9:A$18) - TRUNC(TRUNC(('[1]PREMISAS CAMPAÑA'!G$6)*0.3)/COUNTA(A$9:A$18))</f>
        <v>0</v>
      </c>
      <c r="D18" s="12">
        <f>'[1]PREMISAS CAMPAÑA'!E23</f>
        <v>1.8466034140509391</v>
      </c>
      <c r="E18" s="11">
        <f>TRUNC((D18*TRUNC(('[1]PREMISAS CAMPAÑA'!G$6)*0.7))/100,0)</f>
        <v>26</v>
      </c>
      <c r="F18" s="22">
        <f>(((D18*TRUNC(('[1]PREMISAS CAMPAÑA'!G$6)*0.7))/100) - TRUNC((D18*TRUNC(('[1]PREMISAS CAMPAÑA'!G$6)*0.7))/100))</f>
        <v>0.51722502577148433</v>
      </c>
      <c r="G18" s="11">
        <f>B18+E18</f>
        <v>149</v>
      </c>
      <c r="H18" s="13">
        <f>IF((ROUND(C$19,0)+ROUND(F$19,0)+('[2]PREMISAS PRE DIP'!G$3-(TRUNC('[2]PREMISAS PRE DIP'!G$3*0.3)+TRUNC('[2]PREMISAS PRE DIP'!G$3*0.7))))&gt;=COUNTA(A$9:A$16),G18+1,G18)</f>
        <v>149</v>
      </c>
    </row>
    <row r="19" spans="1:9" ht="20.100000000000001" customHeight="1">
      <c r="A19" s="14" t="s">
        <v>6</v>
      </c>
      <c r="B19" s="14">
        <f t="shared" ref="B19:H19" si="1">SUM(B9:B18)</f>
        <v>615</v>
      </c>
      <c r="C19" s="15">
        <f t="shared" si="1"/>
        <v>0</v>
      </c>
      <c r="D19" s="15">
        <f t="shared" si="1"/>
        <v>99.999999999999986</v>
      </c>
      <c r="E19" s="16">
        <f t="shared" si="1"/>
        <v>1433</v>
      </c>
      <c r="F19" s="17">
        <f t="shared" si="1"/>
        <v>2.9999999999999076</v>
      </c>
      <c r="G19" s="16">
        <f t="shared" si="1"/>
        <v>2048</v>
      </c>
      <c r="H19" s="16">
        <f t="shared" si="1"/>
        <v>2048</v>
      </c>
    </row>
    <row r="21" spans="1:9" ht="13.5" thickBot="1">
      <c r="A21" s="18"/>
    </row>
    <row r="22" spans="1:9" ht="15.75" thickBot="1">
      <c r="A22" s="133" t="s">
        <v>19</v>
      </c>
      <c r="B22" s="134"/>
      <c r="C22" s="9">
        <f>'[1]PREMISAS CAMPAÑA'!G9-'CONTEOS 30-70 CAMPAÑA'!H19</f>
        <v>4</v>
      </c>
      <c r="D22" s="19"/>
    </row>
  </sheetData>
  <mergeCells count="12">
    <mergeCell ref="A15:A17"/>
    <mergeCell ref="B15:B17"/>
    <mergeCell ref="C15:C17"/>
    <mergeCell ref="A22:B22"/>
    <mergeCell ref="B3:H4"/>
    <mergeCell ref="A7:A8"/>
    <mergeCell ref="B7:F7"/>
    <mergeCell ref="G7:G8"/>
    <mergeCell ref="H7:H8"/>
    <mergeCell ref="A11:A14"/>
    <mergeCell ref="B11:B14"/>
    <mergeCell ref="C11:C14"/>
  </mergeCells>
  <printOptions horizontalCentered="1"/>
  <pageMargins left="0.39370078740157483" right="0.39370078740157483" top="0.78740157480314965" bottom="0.39370078740157483" header="0.31496062992125984" footer="0.31496062992125984"/>
  <pageSetup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BG74"/>
  <sheetViews>
    <sheetView view="pageBreakPreview" topLeftCell="S1" zoomScale="40" zoomScaleNormal="30" zoomScaleSheetLayoutView="40" zoomScalePageLayoutView="60" workbookViewId="0">
      <selection activeCell="AR22" sqref="AR22"/>
    </sheetView>
  </sheetViews>
  <sheetFormatPr baseColWidth="10" defaultColWidth="11.5703125" defaultRowHeight="12"/>
  <cols>
    <col min="1" max="1" width="12.85546875" style="20" customWidth="1"/>
    <col min="2" max="2" width="6.7109375" style="20" customWidth="1"/>
    <col min="3" max="59" width="10.7109375" style="20" customWidth="1"/>
    <col min="60" max="205" width="11.5703125" style="20"/>
    <col min="206" max="206" width="12.85546875" style="20" customWidth="1"/>
    <col min="207" max="207" width="6.7109375" style="20" customWidth="1"/>
    <col min="208" max="226" width="8.5703125" style="20" customWidth="1"/>
    <col min="227" max="227" width="8" style="20" customWidth="1"/>
    <col min="228" max="250" width="8.5703125" style="20" customWidth="1"/>
    <col min="251" max="251" width="10.85546875" style="20" customWidth="1"/>
    <col min="252" max="461" width="11.5703125" style="20"/>
    <col min="462" max="462" width="12.85546875" style="20" customWidth="1"/>
    <col min="463" max="463" width="6.7109375" style="20" customWidth="1"/>
    <col min="464" max="482" width="8.5703125" style="20" customWidth="1"/>
    <col min="483" max="483" width="8" style="20" customWidth="1"/>
    <col min="484" max="506" width="8.5703125" style="20" customWidth="1"/>
    <col min="507" max="507" width="10.85546875" style="20" customWidth="1"/>
    <col min="508" max="717" width="11.5703125" style="20"/>
    <col min="718" max="718" width="12.85546875" style="20" customWidth="1"/>
    <col min="719" max="719" width="6.7109375" style="20" customWidth="1"/>
    <col min="720" max="738" width="8.5703125" style="20" customWidth="1"/>
    <col min="739" max="739" width="8" style="20" customWidth="1"/>
    <col min="740" max="762" width="8.5703125" style="20" customWidth="1"/>
    <col min="763" max="763" width="10.85546875" style="20" customWidth="1"/>
    <col min="764" max="973" width="11.5703125" style="20"/>
    <col min="974" max="974" width="12.85546875" style="20" customWidth="1"/>
    <col min="975" max="975" width="6.7109375" style="20" customWidth="1"/>
    <col min="976" max="994" width="8.5703125" style="20" customWidth="1"/>
    <col min="995" max="995" width="8" style="20" customWidth="1"/>
    <col min="996" max="1018" width="8.5703125" style="20" customWidth="1"/>
    <col min="1019" max="1019" width="10.85546875" style="20" customWidth="1"/>
    <col min="1020" max="1229" width="11.5703125" style="20"/>
    <col min="1230" max="1230" width="12.85546875" style="20" customWidth="1"/>
    <col min="1231" max="1231" width="6.7109375" style="20" customWidth="1"/>
    <col min="1232" max="1250" width="8.5703125" style="20" customWidth="1"/>
    <col min="1251" max="1251" width="8" style="20" customWidth="1"/>
    <col min="1252" max="1274" width="8.5703125" style="20" customWidth="1"/>
    <col min="1275" max="1275" width="10.85546875" style="20" customWidth="1"/>
    <col min="1276" max="1485" width="11.5703125" style="20"/>
    <col min="1486" max="1486" width="12.85546875" style="20" customWidth="1"/>
    <col min="1487" max="1487" width="6.7109375" style="20" customWidth="1"/>
    <col min="1488" max="1506" width="8.5703125" style="20" customWidth="1"/>
    <col min="1507" max="1507" width="8" style="20" customWidth="1"/>
    <col min="1508" max="1530" width="8.5703125" style="20" customWidth="1"/>
    <col min="1531" max="1531" width="10.85546875" style="20" customWidth="1"/>
    <col min="1532" max="1741" width="11.5703125" style="20"/>
    <col min="1742" max="1742" width="12.85546875" style="20" customWidth="1"/>
    <col min="1743" max="1743" width="6.7109375" style="20" customWidth="1"/>
    <col min="1744" max="1762" width="8.5703125" style="20" customWidth="1"/>
    <col min="1763" max="1763" width="8" style="20" customWidth="1"/>
    <col min="1764" max="1786" width="8.5703125" style="20" customWidth="1"/>
    <col min="1787" max="1787" width="10.85546875" style="20" customWidth="1"/>
    <col min="1788" max="1997" width="11.5703125" style="20"/>
    <col min="1998" max="1998" width="12.85546875" style="20" customWidth="1"/>
    <col min="1999" max="1999" width="6.7109375" style="20" customWidth="1"/>
    <col min="2000" max="2018" width="8.5703125" style="20" customWidth="1"/>
    <col min="2019" max="2019" width="8" style="20" customWidth="1"/>
    <col min="2020" max="2042" width="8.5703125" style="20" customWidth="1"/>
    <col min="2043" max="2043" width="10.85546875" style="20" customWidth="1"/>
    <col min="2044" max="2253" width="11.5703125" style="20"/>
    <col min="2254" max="2254" width="12.85546875" style="20" customWidth="1"/>
    <col min="2255" max="2255" width="6.7109375" style="20" customWidth="1"/>
    <col min="2256" max="2274" width="8.5703125" style="20" customWidth="1"/>
    <col min="2275" max="2275" width="8" style="20" customWidth="1"/>
    <col min="2276" max="2298" width="8.5703125" style="20" customWidth="1"/>
    <col min="2299" max="2299" width="10.85546875" style="20" customWidth="1"/>
    <col min="2300" max="2509" width="11.5703125" style="20"/>
    <col min="2510" max="2510" width="12.85546875" style="20" customWidth="1"/>
    <col min="2511" max="2511" width="6.7109375" style="20" customWidth="1"/>
    <col min="2512" max="2530" width="8.5703125" style="20" customWidth="1"/>
    <col min="2531" max="2531" width="8" style="20" customWidth="1"/>
    <col min="2532" max="2554" width="8.5703125" style="20" customWidth="1"/>
    <col min="2555" max="2555" width="10.85546875" style="20" customWidth="1"/>
    <col min="2556" max="2765" width="11.5703125" style="20"/>
    <col min="2766" max="2766" width="12.85546875" style="20" customWidth="1"/>
    <col min="2767" max="2767" width="6.7109375" style="20" customWidth="1"/>
    <col min="2768" max="2786" width="8.5703125" style="20" customWidth="1"/>
    <col min="2787" max="2787" width="8" style="20" customWidth="1"/>
    <col min="2788" max="2810" width="8.5703125" style="20" customWidth="1"/>
    <col min="2811" max="2811" width="10.85546875" style="20" customWidth="1"/>
    <col min="2812" max="3021" width="11.5703125" style="20"/>
    <col min="3022" max="3022" width="12.85546875" style="20" customWidth="1"/>
    <col min="3023" max="3023" width="6.7109375" style="20" customWidth="1"/>
    <col min="3024" max="3042" width="8.5703125" style="20" customWidth="1"/>
    <col min="3043" max="3043" width="8" style="20" customWidth="1"/>
    <col min="3044" max="3066" width="8.5703125" style="20" customWidth="1"/>
    <col min="3067" max="3067" width="10.85546875" style="20" customWidth="1"/>
    <col min="3068" max="3277" width="11.5703125" style="20"/>
    <col min="3278" max="3278" width="12.85546875" style="20" customWidth="1"/>
    <col min="3279" max="3279" width="6.7109375" style="20" customWidth="1"/>
    <col min="3280" max="3298" width="8.5703125" style="20" customWidth="1"/>
    <col min="3299" max="3299" width="8" style="20" customWidth="1"/>
    <col min="3300" max="3322" width="8.5703125" style="20" customWidth="1"/>
    <col min="3323" max="3323" width="10.85546875" style="20" customWidth="1"/>
    <col min="3324" max="3533" width="11.5703125" style="20"/>
    <col min="3534" max="3534" width="12.85546875" style="20" customWidth="1"/>
    <col min="3535" max="3535" width="6.7109375" style="20" customWidth="1"/>
    <col min="3536" max="3554" width="8.5703125" style="20" customWidth="1"/>
    <col min="3555" max="3555" width="8" style="20" customWidth="1"/>
    <col min="3556" max="3578" width="8.5703125" style="20" customWidth="1"/>
    <col min="3579" max="3579" width="10.85546875" style="20" customWidth="1"/>
    <col min="3580" max="3789" width="11.5703125" style="20"/>
    <col min="3790" max="3790" width="12.85546875" style="20" customWidth="1"/>
    <col min="3791" max="3791" width="6.7109375" style="20" customWidth="1"/>
    <col min="3792" max="3810" width="8.5703125" style="20" customWidth="1"/>
    <col min="3811" max="3811" width="8" style="20" customWidth="1"/>
    <col min="3812" max="3834" width="8.5703125" style="20" customWidth="1"/>
    <col min="3835" max="3835" width="10.85546875" style="20" customWidth="1"/>
    <col min="3836" max="4045" width="11.5703125" style="20"/>
    <col min="4046" max="4046" width="12.85546875" style="20" customWidth="1"/>
    <col min="4047" max="4047" width="6.7109375" style="20" customWidth="1"/>
    <col min="4048" max="4066" width="8.5703125" style="20" customWidth="1"/>
    <col min="4067" max="4067" width="8" style="20" customWidth="1"/>
    <col min="4068" max="4090" width="8.5703125" style="20" customWidth="1"/>
    <col min="4091" max="4091" width="10.85546875" style="20" customWidth="1"/>
    <col min="4092" max="4301" width="11.5703125" style="20"/>
    <col min="4302" max="4302" width="12.85546875" style="20" customWidth="1"/>
    <col min="4303" max="4303" width="6.7109375" style="20" customWidth="1"/>
    <col min="4304" max="4322" width="8.5703125" style="20" customWidth="1"/>
    <col min="4323" max="4323" width="8" style="20" customWidth="1"/>
    <col min="4324" max="4346" width="8.5703125" style="20" customWidth="1"/>
    <col min="4347" max="4347" width="10.85546875" style="20" customWidth="1"/>
    <col min="4348" max="4557" width="11.5703125" style="20"/>
    <col min="4558" max="4558" width="12.85546875" style="20" customWidth="1"/>
    <col min="4559" max="4559" width="6.7109375" style="20" customWidth="1"/>
    <col min="4560" max="4578" width="8.5703125" style="20" customWidth="1"/>
    <col min="4579" max="4579" width="8" style="20" customWidth="1"/>
    <col min="4580" max="4602" width="8.5703125" style="20" customWidth="1"/>
    <col min="4603" max="4603" width="10.85546875" style="20" customWidth="1"/>
    <col min="4604" max="4813" width="11.5703125" style="20"/>
    <col min="4814" max="4814" width="12.85546875" style="20" customWidth="1"/>
    <col min="4815" max="4815" width="6.7109375" style="20" customWidth="1"/>
    <col min="4816" max="4834" width="8.5703125" style="20" customWidth="1"/>
    <col min="4835" max="4835" width="8" style="20" customWidth="1"/>
    <col min="4836" max="4858" width="8.5703125" style="20" customWidth="1"/>
    <col min="4859" max="4859" width="10.85546875" style="20" customWidth="1"/>
    <col min="4860" max="5069" width="11.5703125" style="20"/>
    <col min="5070" max="5070" width="12.85546875" style="20" customWidth="1"/>
    <col min="5071" max="5071" width="6.7109375" style="20" customWidth="1"/>
    <col min="5072" max="5090" width="8.5703125" style="20" customWidth="1"/>
    <col min="5091" max="5091" width="8" style="20" customWidth="1"/>
    <col min="5092" max="5114" width="8.5703125" style="20" customWidth="1"/>
    <col min="5115" max="5115" width="10.85546875" style="20" customWidth="1"/>
    <col min="5116" max="5325" width="11.5703125" style="20"/>
    <col min="5326" max="5326" width="12.85546875" style="20" customWidth="1"/>
    <col min="5327" max="5327" width="6.7109375" style="20" customWidth="1"/>
    <col min="5328" max="5346" width="8.5703125" style="20" customWidth="1"/>
    <col min="5347" max="5347" width="8" style="20" customWidth="1"/>
    <col min="5348" max="5370" width="8.5703125" style="20" customWidth="1"/>
    <col min="5371" max="5371" width="10.85546875" style="20" customWidth="1"/>
    <col min="5372" max="5581" width="11.5703125" style="20"/>
    <col min="5582" max="5582" width="12.85546875" style="20" customWidth="1"/>
    <col min="5583" max="5583" width="6.7109375" style="20" customWidth="1"/>
    <col min="5584" max="5602" width="8.5703125" style="20" customWidth="1"/>
    <col min="5603" max="5603" width="8" style="20" customWidth="1"/>
    <col min="5604" max="5626" width="8.5703125" style="20" customWidth="1"/>
    <col min="5627" max="5627" width="10.85546875" style="20" customWidth="1"/>
    <col min="5628" max="5837" width="11.5703125" style="20"/>
    <col min="5838" max="5838" width="12.85546875" style="20" customWidth="1"/>
    <col min="5839" max="5839" width="6.7109375" style="20" customWidth="1"/>
    <col min="5840" max="5858" width="8.5703125" style="20" customWidth="1"/>
    <col min="5859" max="5859" width="8" style="20" customWidth="1"/>
    <col min="5860" max="5882" width="8.5703125" style="20" customWidth="1"/>
    <col min="5883" max="5883" width="10.85546875" style="20" customWidth="1"/>
    <col min="5884" max="6093" width="11.5703125" style="20"/>
    <col min="6094" max="6094" width="12.85546875" style="20" customWidth="1"/>
    <col min="6095" max="6095" width="6.7109375" style="20" customWidth="1"/>
    <col min="6096" max="6114" width="8.5703125" style="20" customWidth="1"/>
    <col min="6115" max="6115" width="8" style="20" customWidth="1"/>
    <col min="6116" max="6138" width="8.5703125" style="20" customWidth="1"/>
    <col min="6139" max="6139" width="10.85546875" style="20" customWidth="1"/>
    <col min="6140" max="6349" width="11.5703125" style="20"/>
    <col min="6350" max="6350" width="12.85546875" style="20" customWidth="1"/>
    <col min="6351" max="6351" width="6.7109375" style="20" customWidth="1"/>
    <col min="6352" max="6370" width="8.5703125" style="20" customWidth="1"/>
    <col min="6371" max="6371" width="8" style="20" customWidth="1"/>
    <col min="6372" max="6394" width="8.5703125" style="20" customWidth="1"/>
    <col min="6395" max="6395" width="10.85546875" style="20" customWidth="1"/>
    <col min="6396" max="6605" width="11.5703125" style="20"/>
    <col min="6606" max="6606" width="12.85546875" style="20" customWidth="1"/>
    <col min="6607" max="6607" width="6.7109375" style="20" customWidth="1"/>
    <col min="6608" max="6626" width="8.5703125" style="20" customWidth="1"/>
    <col min="6627" max="6627" width="8" style="20" customWidth="1"/>
    <col min="6628" max="6650" width="8.5703125" style="20" customWidth="1"/>
    <col min="6651" max="6651" width="10.85546875" style="20" customWidth="1"/>
    <col min="6652" max="6861" width="11.5703125" style="20"/>
    <col min="6862" max="6862" width="12.85546875" style="20" customWidth="1"/>
    <col min="6863" max="6863" width="6.7109375" style="20" customWidth="1"/>
    <col min="6864" max="6882" width="8.5703125" style="20" customWidth="1"/>
    <col min="6883" max="6883" width="8" style="20" customWidth="1"/>
    <col min="6884" max="6906" width="8.5703125" style="20" customWidth="1"/>
    <col min="6907" max="6907" width="10.85546875" style="20" customWidth="1"/>
    <col min="6908" max="7117" width="11.5703125" style="20"/>
    <col min="7118" max="7118" width="12.85546875" style="20" customWidth="1"/>
    <col min="7119" max="7119" width="6.7109375" style="20" customWidth="1"/>
    <col min="7120" max="7138" width="8.5703125" style="20" customWidth="1"/>
    <col min="7139" max="7139" width="8" style="20" customWidth="1"/>
    <col min="7140" max="7162" width="8.5703125" style="20" customWidth="1"/>
    <col min="7163" max="7163" width="10.85546875" style="20" customWidth="1"/>
    <col min="7164" max="7373" width="11.5703125" style="20"/>
    <col min="7374" max="7374" width="12.85546875" style="20" customWidth="1"/>
    <col min="7375" max="7375" width="6.7109375" style="20" customWidth="1"/>
    <col min="7376" max="7394" width="8.5703125" style="20" customWidth="1"/>
    <col min="7395" max="7395" width="8" style="20" customWidth="1"/>
    <col min="7396" max="7418" width="8.5703125" style="20" customWidth="1"/>
    <col min="7419" max="7419" width="10.85546875" style="20" customWidth="1"/>
    <col min="7420" max="7629" width="11.5703125" style="20"/>
    <col min="7630" max="7630" width="12.85546875" style="20" customWidth="1"/>
    <col min="7631" max="7631" width="6.7109375" style="20" customWidth="1"/>
    <col min="7632" max="7650" width="8.5703125" style="20" customWidth="1"/>
    <col min="7651" max="7651" width="8" style="20" customWidth="1"/>
    <col min="7652" max="7674" width="8.5703125" style="20" customWidth="1"/>
    <col min="7675" max="7675" width="10.85546875" style="20" customWidth="1"/>
    <col min="7676" max="7885" width="11.5703125" style="20"/>
    <col min="7886" max="7886" width="12.85546875" style="20" customWidth="1"/>
    <col min="7887" max="7887" width="6.7109375" style="20" customWidth="1"/>
    <col min="7888" max="7906" width="8.5703125" style="20" customWidth="1"/>
    <col min="7907" max="7907" width="8" style="20" customWidth="1"/>
    <col min="7908" max="7930" width="8.5703125" style="20" customWidth="1"/>
    <col min="7931" max="7931" width="10.85546875" style="20" customWidth="1"/>
    <col min="7932" max="8141" width="11.5703125" style="20"/>
    <col min="8142" max="8142" width="12.85546875" style="20" customWidth="1"/>
    <col min="8143" max="8143" width="6.7109375" style="20" customWidth="1"/>
    <col min="8144" max="8162" width="8.5703125" style="20" customWidth="1"/>
    <col min="8163" max="8163" width="8" style="20" customWidth="1"/>
    <col min="8164" max="8186" width="8.5703125" style="20" customWidth="1"/>
    <col min="8187" max="8187" width="10.85546875" style="20" customWidth="1"/>
    <col min="8188" max="8397" width="11.5703125" style="20"/>
    <col min="8398" max="8398" width="12.85546875" style="20" customWidth="1"/>
    <col min="8399" max="8399" width="6.7109375" style="20" customWidth="1"/>
    <col min="8400" max="8418" width="8.5703125" style="20" customWidth="1"/>
    <col min="8419" max="8419" width="8" style="20" customWidth="1"/>
    <col min="8420" max="8442" width="8.5703125" style="20" customWidth="1"/>
    <col min="8443" max="8443" width="10.85546875" style="20" customWidth="1"/>
    <col min="8444" max="8653" width="11.5703125" style="20"/>
    <col min="8654" max="8654" width="12.85546875" style="20" customWidth="1"/>
    <col min="8655" max="8655" width="6.7109375" style="20" customWidth="1"/>
    <col min="8656" max="8674" width="8.5703125" style="20" customWidth="1"/>
    <col min="8675" max="8675" width="8" style="20" customWidth="1"/>
    <col min="8676" max="8698" width="8.5703125" style="20" customWidth="1"/>
    <col min="8699" max="8699" width="10.85546875" style="20" customWidth="1"/>
    <col min="8700" max="8909" width="11.5703125" style="20"/>
    <col min="8910" max="8910" width="12.85546875" style="20" customWidth="1"/>
    <col min="8911" max="8911" width="6.7109375" style="20" customWidth="1"/>
    <col min="8912" max="8930" width="8.5703125" style="20" customWidth="1"/>
    <col min="8931" max="8931" width="8" style="20" customWidth="1"/>
    <col min="8932" max="8954" width="8.5703125" style="20" customWidth="1"/>
    <col min="8955" max="8955" width="10.85546875" style="20" customWidth="1"/>
    <col min="8956" max="9165" width="11.5703125" style="20"/>
    <col min="9166" max="9166" width="12.85546875" style="20" customWidth="1"/>
    <col min="9167" max="9167" width="6.7109375" style="20" customWidth="1"/>
    <col min="9168" max="9186" width="8.5703125" style="20" customWidth="1"/>
    <col min="9187" max="9187" width="8" style="20" customWidth="1"/>
    <col min="9188" max="9210" width="8.5703125" style="20" customWidth="1"/>
    <col min="9211" max="9211" width="10.85546875" style="20" customWidth="1"/>
    <col min="9212" max="9421" width="11.5703125" style="20"/>
    <col min="9422" max="9422" width="12.85546875" style="20" customWidth="1"/>
    <col min="9423" max="9423" width="6.7109375" style="20" customWidth="1"/>
    <col min="9424" max="9442" width="8.5703125" style="20" customWidth="1"/>
    <col min="9443" max="9443" width="8" style="20" customWidth="1"/>
    <col min="9444" max="9466" width="8.5703125" style="20" customWidth="1"/>
    <col min="9467" max="9467" width="10.85546875" style="20" customWidth="1"/>
    <col min="9468" max="9677" width="11.5703125" style="20"/>
    <col min="9678" max="9678" width="12.85546875" style="20" customWidth="1"/>
    <col min="9679" max="9679" width="6.7109375" style="20" customWidth="1"/>
    <col min="9680" max="9698" width="8.5703125" style="20" customWidth="1"/>
    <col min="9699" max="9699" width="8" style="20" customWidth="1"/>
    <col min="9700" max="9722" width="8.5703125" style="20" customWidth="1"/>
    <col min="9723" max="9723" width="10.85546875" style="20" customWidth="1"/>
    <col min="9724" max="9933" width="11.5703125" style="20"/>
    <col min="9934" max="9934" width="12.85546875" style="20" customWidth="1"/>
    <col min="9935" max="9935" width="6.7109375" style="20" customWidth="1"/>
    <col min="9936" max="9954" width="8.5703125" style="20" customWidth="1"/>
    <col min="9955" max="9955" width="8" style="20" customWidth="1"/>
    <col min="9956" max="9978" width="8.5703125" style="20" customWidth="1"/>
    <col min="9979" max="9979" width="10.85546875" style="20" customWidth="1"/>
    <col min="9980" max="10189" width="11.5703125" style="20"/>
    <col min="10190" max="10190" width="12.85546875" style="20" customWidth="1"/>
    <col min="10191" max="10191" width="6.7109375" style="20" customWidth="1"/>
    <col min="10192" max="10210" width="8.5703125" style="20" customWidth="1"/>
    <col min="10211" max="10211" width="8" style="20" customWidth="1"/>
    <col min="10212" max="10234" width="8.5703125" style="20" customWidth="1"/>
    <col min="10235" max="10235" width="10.85546875" style="20" customWidth="1"/>
    <col min="10236" max="10445" width="11.5703125" style="20"/>
    <col min="10446" max="10446" width="12.85546875" style="20" customWidth="1"/>
    <col min="10447" max="10447" width="6.7109375" style="20" customWidth="1"/>
    <col min="10448" max="10466" width="8.5703125" style="20" customWidth="1"/>
    <col min="10467" max="10467" width="8" style="20" customWidth="1"/>
    <col min="10468" max="10490" width="8.5703125" style="20" customWidth="1"/>
    <col min="10491" max="10491" width="10.85546875" style="20" customWidth="1"/>
    <col min="10492" max="10701" width="11.5703125" style="20"/>
    <col min="10702" max="10702" width="12.85546875" style="20" customWidth="1"/>
    <col min="10703" max="10703" width="6.7109375" style="20" customWidth="1"/>
    <col min="10704" max="10722" width="8.5703125" style="20" customWidth="1"/>
    <col min="10723" max="10723" width="8" style="20" customWidth="1"/>
    <col min="10724" max="10746" width="8.5703125" style="20" customWidth="1"/>
    <col min="10747" max="10747" width="10.85546875" style="20" customWidth="1"/>
    <col min="10748" max="10957" width="11.5703125" style="20"/>
    <col min="10958" max="10958" width="12.85546875" style="20" customWidth="1"/>
    <col min="10959" max="10959" width="6.7109375" style="20" customWidth="1"/>
    <col min="10960" max="10978" width="8.5703125" style="20" customWidth="1"/>
    <col min="10979" max="10979" width="8" style="20" customWidth="1"/>
    <col min="10980" max="11002" width="8.5703125" style="20" customWidth="1"/>
    <col min="11003" max="11003" width="10.85546875" style="20" customWidth="1"/>
    <col min="11004" max="11213" width="11.5703125" style="20"/>
    <col min="11214" max="11214" width="12.85546875" style="20" customWidth="1"/>
    <col min="11215" max="11215" width="6.7109375" style="20" customWidth="1"/>
    <col min="11216" max="11234" width="8.5703125" style="20" customWidth="1"/>
    <col min="11235" max="11235" width="8" style="20" customWidth="1"/>
    <col min="11236" max="11258" width="8.5703125" style="20" customWidth="1"/>
    <col min="11259" max="11259" width="10.85546875" style="20" customWidth="1"/>
    <col min="11260" max="11469" width="11.5703125" style="20"/>
    <col min="11470" max="11470" width="12.85546875" style="20" customWidth="1"/>
    <col min="11471" max="11471" width="6.7109375" style="20" customWidth="1"/>
    <col min="11472" max="11490" width="8.5703125" style="20" customWidth="1"/>
    <col min="11491" max="11491" width="8" style="20" customWidth="1"/>
    <col min="11492" max="11514" width="8.5703125" style="20" customWidth="1"/>
    <col min="11515" max="11515" width="10.85546875" style="20" customWidth="1"/>
    <col min="11516" max="11725" width="11.5703125" style="20"/>
    <col min="11726" max="11726" width="12.85546875" style="20" customWidth="1"/>
    <col min="11727" max="11727" width="6.7109375" style="20" customWidth="1"/>
    <col min="11728" max="11746" width="8.5703125" style="20" customWidth="1"/>
    <col min="11747" max="11747" width="8" style="20" customWidth="1"/>
    <col min="11748" max="11770" width="8.5703125" style="20" customWidth="1"/>
    <col min="11771" max="11771" width="10.85546875" style="20" customWidth="1"/>
    <col min="11772" max="11981" width="11.5703125" style="20"/>
    <col min="11982" max="11982" width="12.85546875" style="20" customWidth="1"/>
    <col min="11983" max="11983" width="6.7109375" style="20" customWidth="1"/>
    <col min="11984" max="12002" width="8.5703125" style="20" customWidth="1"/>
    <col min="12003" max="12003" width="8" style="20" customWidth="1"/>
    <col min="12004" max="12026" width="8.5703125" style="20" customWidth="1"/>
    <col min="12027" max="12027" width="10.85546875" style="20" customWidth="1"/>
    <col min="12028" max="12237" width="11.5703125" style="20"/>
    <col min="12238" max="12238" width="12.85546875" style="20" customWidth="1"/>
    <col min="12239" max="12239" width="6.7109375" style="20" customWidth="1"/>
    <col min="12240" max="12258" width="8.5703125" style="20" customWidth="1"/>
    <col min="12259" max="12259" width="8" style="20" customWidth="1"/>
    <col min="12260" max="12282" width="8.5703125" style="20" customWidth="1"/>
    <col min="12283" max="12283" width="10.85546875" style="20" customWidth="1"/>
    <col min="12284" max="12493" width="11.5703125" style="20"/>
    <col min="12494" max="12494" width="12.85546875" style="20" customWidth="1"/>
    <col min="12495" max="12495" width="6.7109375" style="20" customWidth="1"/>
    <col min="12496" max="12514" width="8.5703125" style="20" customWidth="1"/>
    <col min="12515" max="12515" width="8" style="20" customWidth="1"/>
    <col min="12516" max="12538" width="8.5703125" style="20" customWidth="1"/>
    <col min="12539" max="12539" width="10.85546875" style="20" customWidth="1"/>
    <col min="12540" max="12749" width="11.5703125" style="20"/>
    <col min="12750" max="12750" width="12.85546875" style="20" customWidth="1"/>
    <col min="12751" max="12751" width="6.7109375" style="20" customWidth="1"/>
    <col min="12752" max="12770" width="8.5703125" style="20" customWidth="1"/>
    <col min="12771" max="12771" width="8" style="20" customWidth="1"/>
    <col min="12772" max="12794" width="8.5703125" style="20" customWidth="1"/>
    <col min="12795" max="12795" width="10.85546875" style="20" customWidth="1"/>
    <col min="12796" max="13005" width="11.5703125" style="20"/>
    <col min="13006" max="13006" width="12.85546875" style="20" customWidth="1"/>
    <col min="13007" max="13007" width="6.7109375" style="20" customWidth="1"/>
    <col min="13008" max="13026" width="8.5703125" style="20" customWidth="1"/>
    <col min="13027" max="13027" width="8" style="20" customWidth="1"/>
    <col min="13028" max="13050" width="8.5703125" style="20" customWidth="1"/>
    <col min="13051" max="13051" width="10.85546875" style="20" customWidth="1"/>
    <col min="13052" max="13261" width="11.5703125" style="20"/>
    <col min="13262" max="13262" width="12.85546875" style="20" customWidth="1"/>
    <col min="13263" max="13263" width="6.7109375" style="20" customWidth="1"/>
    <col min="13264" max="13282" width="8.5703125" style="20" customWidth="1"/>
    <col min="13283" max="13283" width="8" style="20" customWidth="1"/>
    <col min="13284" max="13306" width="8.5703125" style="20" customWidth="1"/>
    <col min="13307" max="13307" width="10.85546875" style="20" customWidth="1"/>
    <col min="13308" max="13517" width="11.5703125" style="20"/>
    <col min="13518" max="13518" width="12.85546875" style="20" customWidth="1"/>
    <col min="13519" max="13519" width="6.7109375" style="20" customWidth="1"/>
    <col min="13520" max="13538" width="8.5703125" style="20" customWidth="1"/>
    <col min="13539" max="13539" width="8" style="20" customWidth="1"/>
    <col min="13540" max="13562" width="8.5703125" style="20" customWidth="1"/>
    <col min="13563" max="13563" width="10.85546875" style="20" customWidth="1"/>
    <col min="13564" max="13773" width="11.5703125" style="20"/>
    <col min="13774" max="13774" width="12.85546875" style="20" customWidth="1"/>
    <col min="13775" max="13775" width="6.7109375" style="20" customWidth="1"/>
    <col min="13776" max="13794" width="8.5703125" style="20" customWidth="1"/>
    <col min="13795" max="13795" width="8" style="20" customWidth="1"/>
    <col min="13796" max="13818" width="8.5703125" style="20" customWidth="1"/>
    <col min="13819" max="13819" width="10.85546875" style="20" customWidth="1"/>
    <col min="13820" max="14029" width="11.5703125" style="20"/>
    <col min="14030" max="14030" width="12.85546875" style="20" customWidth="1"/>
    <col min="14031" max="14031" width="6.7109375" style="20" customWidth="1"/>
    <col min="14032" max="14050" width="8.5703125" style="20" customWidth="1"/>
    <col min="14051" max="14051" width="8" style="20" customWidth="1"/>
    <col min="14052" max="14074" width="8.5703125" style="20" customWidth="1"/>
    <col min="14075" max="14075" width="10.85546875" style="20" customWidth="1"/>
    <col min="14076" max="14285" width="11.5703125" style="20"/>
    <col min="14286" max="14286" width="12.85546875" style="20" customWidth="1"/>
    <col min="14287" max="14287" width="6.7109375" style="20" customWidth="1"/>
    <col min="14288" max="14306" width="8.5703125" style="20" customWidth="1"/>
    <col min="14307" max="14307" width="8" style="20" customWidth="1"/>
    <col min="14308" max="14330" width="8.5703125" style="20" customWidth="1"/>
    <col min="14331" max="14331" width="10.85546875" style="20" customWidth="1"/>
    <col min="14332" max="14541" width="11.5703125" style="20"/>
    <col min="14542" max="14542" width="12.85546875" style="20" customWidth="1"/>
    <col min="14543" max="14543" width="6.7109375" style="20" customWidth="1"/>
    <col min="14544" max="14562" width="8.5703125" style="20" customWidth="1"/>
    <col min="14563" max="14563" width="8" style="20" customWidth="1"/>
    <col min="14564" max="14586" width="8.5703125" style="20" customWidth="1"/>
    <col min="14587" max="14587" width="10.85546875" style="20" customWidth="1"/>
    <col min="14588" max="14797" width="11.5703125" style="20"/>
    <col min="14798" max="14798" width="12.85546875" style="20" customWidth="1"/>
    <col min="14799" max="14799" width="6.7109375" style="20" customWidth="1"/>
    <col min="14800" max="14818" width="8.5703125" style="20" customWidth="1"/>
    <col min="14819" max="14819" width="8" style="20" customWidth="1"/>
    <col min="14820" max="14842" width="8.5703125" style="20" customWidth="1"/>
    <col min="14843" max="14843" width="10.85546875" style="20" customWidth="1"/>
    <col min="14844" max="15053" width="11.5703125" style="20"/>
    <col min="15054" max="15054" width="12.85546875" style="20" customWidth="1"/>
    <col min="15055" max="15055" width="6.7109375" style="20" customWidth="1"/>
    <col min="15056" max="15074" width="8.5703125" style="20" customWidth="1"/>
    <col min="15075" max="15075" width="8" style="20" customWidth="1"/>
    <col min="15076" max="15098" width="8.5703125" style="20" customWidth="1"/>
    <col min="15099" max="15099" width="10.85546875" style="20" customWidth="1"/>
    <col min="15100" max="15309" width="11.5703125" style="20"/>
    <col min="15310" max="15310" width="12.85546875" style="20" customWidth="1"/>
    <col min="15311" max="15311" width="6.7109375" style="20" customWidth="1"/>
    <col min="15312" max="15330" width="8.5703125" style="20" customWidth="1"/>
    <col min="15331" max="15331" width="8" style="20" customWidth="1"/>
    <col min="15332" max="15354" width="8.5703125" style="20" customWidth="1"/>
    <col min="15355" max="15355" width="10.85546875" style="20" customWidth="1"/>
    <col min="15356" max="15565" width="11.5703125" style="20"/>
    <col min="15566" max="15566" width="12.85546875" style="20" customWidth="1"/>
    <col min="15567" max="15567" width="6.7109375" style="20" customWidth="1"/>
    <col min="15568" max="15586" width="8.5703125" style="20" customWidth="1"/>
    <col min="15587" max="15587" width="8" style="20" customWidth="1"/>
    <col min="15588" max="15610" width="8.5703125" style="20" customWidth="1"/>
    <col min="15611" max="15611" width="10.85546875" style="20" customWidth="1"/>
    <col min="15612" max="15821" width="11.5703125" style="20"/>
    <col min="15822" max="15822" width="12.85546875" style="20" customWidth="1"/>
    <col min="15823" max="15823" width="6.7109375" style="20" customWidth="1"/>
    <col min="15824" max="15842" width="8.5703125" style="20" customWidth="1"/>
    <col min="15843" max="15843" width="8" style="20" customWidth="1"/>
    <col min="15844" max="15866" width="8.5703125" style="20" customWidth="1"/>
    <col min="15867" max="15867" width="10.85546875" style="20" customWidth="1"/>
    <col min="15868" max="16077" width="11.5703125" style="20"/>
    <col min="16078" max="16078" width="12.85546875" style="20" customWidth="1"/>
    <col min="16079" max="16079" width="6.7109375" style="20" customWidth="1"/>
    <col min="16080" max="16098" width="8.5703125" style="20" customWidth="1"/>
    <col min="16099" max="16099" width="8" style="20" customWidth="1"/>
    <col min="16100" max="16122" width="8.5703125" style="20" customWidth="1"/>
    <col min="16123" max="16123" width="10.85546875" style="20" customWidth="1"/>
    <col min="16124" max="16384" width="11.5703125" style="20"/>
  </cols>
  <sheetData>
    <row r="1" spans="1:59" ht="39.950000000000003" customHeight="1">
      <c r="A1" s="58"/>
      <c r="B1" s="58"/>
      <c r="C1" s="154" t="s">
        <v>56</v>
      </c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 t="s">
        <v>56</v>
      </c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 t="s">
        <v>56</v>
      </c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62"/>
    </row>
    <row r="2" spans="1:59" ht="15" customHeight="1">
      <c r="A2" s="58"/>
      <c r="B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</row>
    <row r="3" spans="1:59" ht="15" customHeight="1" thickBot="1"/>
    <row r="4" spans="1:59" s="35" customFormat="1" ht="29.25" customHeight="1">
      <c r="A4" s="155" t="s">
        <v>47</v>
      </c>
      <c r="B4" s="158" t="s">
        <v>44</v>
      </c>
      <c r="C4" s="160" t="s">
        <v>45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 t="s">
        <v>46</v>
      </c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1"/>
    </row>
    <row r="5" spans="1:59" s="35" customFormat="1" ht="29.25" customHeight="1">
      <c r="A5" s="156"/>
      <c r="B5" s="159"/>
      <c r="C5" s="36" t="s">
        <v>39</v>
      </c>
      <c r="D5" s="36" t="s">
        <v>40</v>
      </c>
      <c r="E5" s="36" t="s">
        <v>41</v>
      </c>
      <c r="F5" s="36" t="s">
        <v>42</v>
      </c>
      <c r="G5" s="36" t="s">
        <v>43</v>
      </c>
      <c r="H5" s="36" t="s">
        <v>37</v>
      </c>
      <c r="I5" s="36" t="s">
        <v>38</v>
      </c>
      <c r="J5" s="36" t="s">
        <v>39</v>
      </c>
      <c r="K5" s="36" t="s">
        <v>40</v>
      </c>
      <c r="L5" s="36" t="s">
        <v>41</v>
      </c>
      <c r="M5" s="36" t="s">
        <v>42</v>
      </c>
      <c r="N5" s="36" t="s">
        <v>43</v>
      </c>
      <c r="O5" s="36" t="s">
        <v>37</v>
      </c>
      <c r="P5" s="36" t="s">
        <v>38</v>
      </c>
      <c r="Q5" s="36" t="s">
        <v>39</v>
      </c>
      <c r="R5" s="36" t="s">
        <v>40</v>
      </c>
      <c r="S5" s="36" t="s">
        <v>41</v>
      </c>
      <c r="T5" s="36" t="s">
        <v>42</v>
      </c>
      <c r="U5" s="36" t="s">
        <v>43</v>
      </c>
      <c r="V5" s="36" t="s">
        <v>37</v>
      </c>
      <c r="W5" s="36" t="s">
        <v>38</v>
      </c>
      <c r="X5" s="36" t="s">
        <v>39</v>
      </c>
      <c r="Y5" s="36" t="s">
        <v>40</v>
      </c>
      <c r="Z5" s="36" t="s">
        <v>41</v>
      </c>
      <c r="AA5" s="36" t="s">
        <v>42</v>
      </c>
      <c r="AB5" s="36" t="s">
        <v>43</v>
      </c>
      <c r="AC5" s="36" t="s">
        <v>37</v>
      </c>
      <c r="AD5" s="36" t="s">
        <v>38</v>
      </c>
      <c r="AE5" s="36" t="s">
        <v>39</v>
      </c>
      <c r="AF5" s="36" t="s">
        <v>40</v>
      </c>
      <c r="AG5" s="36" t="s">
        <v>41</v>
      </c>
      <c r="AH5" s="36" t="s">
        <v>42</v>
      </c>
      <c r="AI5" s="36" t="s">
        <v>43</v>
      </c>
      <c r="AJ5" s="36" t="s">
        <v>37</v>
      </c>
      <c r="AK5" s="36" t="s">
        <v>38</v>
      </c>
      <c r="AL5" s="36" t="s">
        <v>39</v>
      </c>
      <c r="AM5" s="36" t="s">
        <v>40</v>
      </c>
      <c r="AN5" s="36" t="s">
        <v>41</v>
      </c>
      <c r="AO5" s="36" t="s">
        <v>42</v>
      </c>
      <c r="AP5" s="36" t="s">
        <v>43</v>
      </c>
      <c r="AQ5" s="36" t="s">
        <v>37</v>
      </c>
      <c r="AR5" s="36" t="s">
        <v>38</v>
      </c>
      <c r="AS5" s="36" t="s">
        <v>39</v>
      </c>
      <c r="AT5" s="36" t="s">
        <v>40</v>
      </c>
      <c r="AU5" s="36" t="s">
        <v>41</v>
      </c>
      <c r="AV5" s="36" t="s">
        <v>42</v>
      </c>
      <c r="AW5" s="36" t="s">
        <v>43</v>
      </c>
      <c r="AX5" s="36" t="s">
        <v>37</v>
      </c>
      <c r="AY5" s="36" t="s">
        <v>38</v>
      </c>
      <c r="AZ5" s="36" t="s">
        <v>39</v>
      </c>
      <c r="BA5" s="36" t="s">
        <v>40</v>
      </c>
      <c r="BB5" s="36" t="s">
        <v>41</v>
      </c>
      <c r="BC5" s="36" t="s">
        <v>42</v>
      </c>
      <c r="BD5" s="36" t="s">
        <v>43</v>
      </c>
      <c r="BE5" s="36" t="s">
        <v>37</v>
      </c>
      <c r="BF5" s="36" t="s">
        <v>38</v>
      </c>
      <c r="BG5" s="48" t="s">
        <v>39</v>
      </c>
    </row>
    <row r="6" spans="1:59" s="35" customFormat="1" ht="24.75" thickBot="1">
      <c r="A6" s="157"/>
      <c r="B6" s="38" t="s">
        <v>26</v>
      </c>
      <c r="C6" s="49">
        <v>4</v>
      </c>
      <c r="D6" s="49">
        <v>5</v>
      </c>
      <c r="E6" s="49">
        <v>6</v>
      </c>
      <c r="F6" s="49">
        <v>7</v>
      </c>
      <c r="G6" s="49">
        <v>8</v>
      </c>
      <c r="H6" s="49">
        <v>9</v>
      </c>
      <c r="I6" s="49">
        <v>10</v>
      </c>
      <c r="J6" s="49">
        <v>11</v>
      </c>
      <c r="K6" s="49">
        <v>12</v>
      </c>
      <c r="L6" s="49">
        <v>13</v>
      </c>
      <c r="M6" s="49">
        <v>14</v>
      </c>
      <c r="N6" s="49">
        <v>15</v>
      </c>
      <c r="O6" s="49">
        <v>16</v>
      </c>
      <c r="P6" s="49">
        <v>17</v>
      </c>
      <c r="Q6" s="49">
        <v>18</v>
      </c>
      <c r="R6" s="49">
        <v>19</v>
      </c>
      <c r="S6" s="49">
        <v>20</v>
      </c>
      <c r="T6" s="49">
        <v>21</v>
      </c>
      <c r="U6" s="49">
        <v>22</v>
      </c>
      <c r="V6" s="49">
        <v>23</v>
      </c>
      <c r="W6" s="49">
        <v>24</v>
      </c>
      <c r="X6" s="49">
        <v>25</v>
      </c>
      <c r="Y6" s="49">
        <v>26</v>
      </c>
      <c r="Z6" s="49">
        <v>27</v>
      </c>
      <c r="AA6" s="49">
        <v>28</v>
      </c>
      <c r="AB6" s="49">
        <v>29</v>
      </c>
      <c r="AC6" s="49">
        <v>30</v>
      </c>
      <c r="AD6" s="49">
        <v>31</v>
      </c>
      <c r="AE6" s="49">
        <v>1</v>
      </c>
      <c r="AF6" s="49">
        <v>2</v>
      </c>
      <c r="AG6" s="49">
        <v>3</v>
      </c>
      <c r="AH6" s="49">
        <v>4</v>
      </c>
      <c r="AI6" s="49">
        <v>5</v>
      </c>
      <c r="AJ6" s="49">
        <v>6</v>
      </c>
      <c r="AK6" s="49">
        <v>7</v>
      </c>
      <c r="AL6" s="49">
        <v>8</v>
      </c>
      <c r="AM6" s="49">
        <v>9</v>
      </c>
      <c r="AN6" s="49">
        <v>10</v>
      </c>
      <c r="AO6" s="49">
        <v>11</v>
      </c>
      <c r="AP6" s="49">
        <v>12</v>
      </c>
      <c r="AQ6" s="49">
        <v>13</v>
      </c>
      <c r="AR6" s="49">
        <v>14</v>
      </c>
      <c r="AS6" s="49">
        <v>15</v>
      </c>
      <c r="AT6" s="49">
        <v>16</v>
      </c>
      <c r="AU6" s="49">
        <v>17</v>
      </c>
      <c r="AV6" s="49">
        <v>18</v>
      </c>
      <c r="AW6" s="49">
        <v>19</v>
      </c>
      <c r="AX6" s="49">
        <v>20</v>
      </c>
      <c r="AY6" s="49">
        <v>21</v>
      </c>
      <c r="AZ6" s="49">
        <v>22</v>
      </c>
      <c r="BA6" s="49">
        <v>23</v>
      </c>
      <c r="BB6" s="49">
        <v>24</v>
      </c>
      <c r="BC6" s="49">
        <v>25</v>
      </c>
      <c r="BD6" s="49">
        <v>26</v>
      </c>
      <c r="BE6" s="49">
        <v>27</v>
      </c>
      <c r="BF6" s="49">
        <v>28</v>
      </c>
      <c r="BG6" s="50">
        <v>29</v>
      </c>
    </row>
    <row r="7" spans="1:59" ht="23.25" customHeight="1">
      <c r="A7" s="153" t="s">
        <v>48</v>
      </c>
      <c r="B7" s="51">
        <v>1</v>
      </c>
      <c r="C7" s="91" t="s">
        <v>16</v>
      </c>
      <c r="D7" s="92" t="s">
        <v>17</v>
      </c>
      <c r="E7" s="93" t="s">
        <v>36</v>
      </c>
      <c r="F7" s="94" t="s">
        <v>14</v>
      </c>
      <c r="G7" s="95" t="s">
        <v>12</v>
      </c>
      <c r="H7" s="96" t="s">
        <v>13</v>
      </c>
      <c r="I7" s="97" t="s">
        <v>18</v>
      </c>
      <c r="J7" s="98" t="s">
        <v>15</v>
      </c>
      <c r="K7" s="96" t="s">
        <v>13</v>
      </c>
      <c r="L7" s="94" t="s">
        <v>14</v>
      </c>
      <c r="M7" s="30" t="s">
        <v>12</v>
      </c>
      <c r="N7" s="99" t="s">
        <v>59</v>
      </c>
      <c r="O7" s="100" t="s">
        <v>16</v>
      </c>
      <c r="P7" s="101" t="s">
        <v>36</v>
      </c>
      <c r="Q7" s="96" t="s">
        <v>13</v>
      </c>
      <c r="R7" s="28" t="s">
        <v>14</v>
      </c>
      <c r="S7" s="95" t="s">
        <v>12</v>
      </c>
      <c r="T7" s="96" t="s">
        <v>13</v>
      </c>
      <c r="U7" s="99" t="s">
        <v>61</v>
      </c>
      <c r="V7" s="102" t="s">
        <v>62</v>
      </c>
      <c r="W7" s="96" t="s">
        <v>13</v>
      </c>
      <c r="X7" s="94" t="s">
        <v>14</v>
      </c>
      <c r="Y7" s="95" t="s">
        <v>12</v>
      </c>
      <c r="Z7" s="96" t="s">
        <v>13</v>
      </c>
      <c r="AA7" s="93" t="s">
        <v>36</v>
      </c>
      <c r="AB7" s="102" t="s">
        <v>63</v>
      </c>
      <c r="AC7" s="96" t="s">
        <v>13</v>
      </c>
      <c r="AD7" s="94" t="s">
        <v>14</v>
      </c>
      <c r="AE7" s="95" t="s">
        <v>12</v>
      </c>
      <c r="AF7" s="96" t="s">
        <v>13</v>
      </c>
      <c r="AG7" s="30" t="s">
        <v>12</v>
      </c>
      <c r="AH7" s="98" t="s">
        <v>15</v>
      </c>
      <c r="AI7" s="96" t="s">
        <v>13</v>
      </c>
      <c r="AJ7" s="94" t="s">
        <v>14</v>
      </c>
      <c r="AK7" s="95" t="s">
        <v>12</v>
      </c>
      <c r="AL7" s="96" t="s">
        <v>13</v>
      </c>
      <c r="AM7" s="99" t="s">
        <v>60</v>
      </c>
      <c r="AN7" s="92" t="s">
        <v>17</v>
      </c>
      <c r="AO7" s="96" t="s">
        <v>13</v>
      </c>
      <c r="AP7" s="94" t="s">
        <v>14</v>
      </c>
      <c r="AQ7" s="95" t="s">
        <v>12</v>
      </c>
      <c r="AR7" s="96" t="s">
        <v>13</v>
      </c>
      <c r="AS7" s="97" t="s">
        <v>18</v>
      </c>
      <c r="AT7" s="102" t="s">
        <v>62</v>
      </c>
      <c r="AU7" s="96" t="s">
        <v>13</v>
      </c>
      <c r="AV7" s="94" t="s">
        <v>14</v>
      </c>
      <c r="AW7" s="30" t="s">
        <v>12</v>
      </c>
      <c r="AX7" s="28" t="s">
        <v>14</v>
      </c>
      <c r="AY7" s="100" t="s">
        <v>16</v>
      </c>
      <c r="AZ7" s="101" t="s">
        <v>36</v>
      </c>
      <c r="BA7" s="96" t="s">
        <v>13</v>
      </c>
      <c r="BB7" s="28" t="s">
        <v>14</v>
      </c>
      <c r="BC7" s="95" t="s">
        <v>12</v>
      </c>
      <c r="BD7" s="96" t="s">
        <v>13</v>
      </c>
      <c r="BE7" s="99" t="s">
        <v>61</v>
      </c>
      <c r="BF7" s="102" t="s">
        <v>62</v>
      </c>
      <c r="BG7" s="96" t="s">
        <v>13</v>
      </c>
    </row>
    <row r="8" spans="1:59" ht="23.25" customHeight="1">
      <c r="A8" s="151"/>
      <c r="B8" s="21">
        <v>2</v>
      </c>
      <c r="C8" s="103" t="s">
        <v>27</v>
      </c>
      <c r="D8" s="33" t="s">
        <v>16</v>
      </c>
      <c r="E8" s="31" t="s">
        <v>17</v>
      </c>
      <c r="F8" s="93" t="s">
        <v>36</v>
      </c>
      <c r="G8" s="28" t="s">
        <v>14</v>
      </c>
      <c r="H8" s="30" t="s">
        <v>12</v>
      </c>
      <c r="I8" s="27" t="s">
        <v>13</v>
      </c>
      <c r="J8" s="32" t="s">
        <v>18</v>
      </c>
      <c r="K8" s="29" t="s">
        <v>15</v>
      </c>
      <c r="L8" s="27" t="s">
        <v>13</v>
      </c>
      <c r="M8" s="28" t="s">
        <v>14</v>
      </c>
      <c r="N8" s="30" t="s">
        <v>12</v>
      </c>
      <c r="O8" s="99" t="s">
        <v>59</v>
      </c>
      <c r="P8" s="33" t="s">
        <v>16</v>
      </c>
      <c r="Q8" s="104" t="s">
        <v>36</v>
      </c>
      <c r="R8" s="27" t="s">
        <v>13</v>
      </c>
      <c r="S8" s="28" t="s">
        <v>14</v>
      </c>
      <c r="T8" s="30" t="s">
        <v>12</v>
      </c>
      <c r="U8" s="27" t="s">
        <v>13</v>
      </c>
      <c r="V8" s="105" t="s">
        <v>14</v>
      </c>
      <c r="W8" s="102" t="s">
        <v>62</v>
      </c>
      <c r="X8" s="27" t="s">
        <v>13</v>
      </c>
      <c r="Y8" s="28" t="s">
        <v>14</v>
      </c>
      <c r="Z8" s="30" t="s">
        <v>12</v>
      </c>
      <c r="AA8" s="27" t="s">
        <v>13</v>
      </c>
      <c r="AB8" s="93" t="s">
        <v>36</v>
      </c>
      <c r="AC8" s="30" t="s">
        <v>12</v>
      </c>
      <c r="AD8" s="27" t="s">
        <v>13</v>
      </c>
      <c r="AE8" s="28" t="s">
        <v>14</v>
      </c>
      <c r="AF8" s="30" t="s">
        <v>12</v>
      </c>
      <c r="AG8" s="27" t="s">
        <v>13</v>
      </c>
      <c r="AH8" s="93" t="s">
        <v>36</v>
      </c>
      <c r="AI8" s="106" t="s">
        <v>16</v>
      </c>
      <c r="AJ8" s="27" t="s">
        <v>13</v>
      </c>
      <c r="AK8" s="28" t="s">
        <v>14</v>
      </c>
      <c r="AL8" s="30" t="s">
        <v>12</v>
      </c>
      <c r="AM8" s="27" t="s">
        <v>13</v>
      </c>
      <c r="AN8" s="99" t="s">
        <v>60</v>
      </c>
      <c r="AO8" s="31" t="s">
        <v>17</v>
      </c>
      <c r="AP8" s="27" t="s">
        <v>13</v>
      </c>
      <c r="AQ8" s="28" t="s">
        <v>14</v>
      </c>
      <c r="AR8" s="30" t="s">
        <v>12</v>
      </c>
      <c r="AS8" s="27" t="s">
        <v>13</v>
      </c>
      <c r="AT8" s="32" t="s">
        <v>18</v>
      </c>
      <c r="AU8" s="102" t="s">
        <v>62</v>
      </c>
      <c r="AV8" s="27" t="s">
        <v>13</v>
      </c>
      <c r="AW8" s="28" t="s">
        <v>14</v>
      </c>
      <c r="AX8" s="30" t="s">
        <v>12</v>
      </c>
      <c r="AY8" s="99" t="s">
        <v>59</v>
      </c>
      <c r="AZ8" s="33" t="s">
        <v>16</v>
      </c>
      <c r="BA8" s="104" t="s">
        <v>36</v>
      </c>
      <c r="BB8" s="27" t="s">
        <v>13</v>
      </c>
      <c r="BC8" s="28" t="s">
        <v>14</v>
      </c>
      <c r="BD8" s="30" t="s">
        <v>12</v>
      </c>
      <c r="BE8" s="27" t="s">
        <v>13</v>
      </c>
      <c r="BF8" s="105" t="s">
        <v>14</v>
      </c>
      <c r="BG8" s="102" t="s">
        <v>62</v>
      </c>
    </row>
    <row r="9" spans="1:59" ht="23.25" customHeight="1">
      <c r="A9" s="151"/>
      <c r="B9" s="21">
        <v>3</v>
      </c>
      <c r="C9" s="30" t="s">
        <v>12</v>
      </c>
      <c r="D9" s="27" t="s">
        <v>13</v>
      </c>
      <c r="E9" s="33" t="s">
        <v>16</v>
      </c>
      <c r="F9" s="31" t="s">
        <v>17</v>
      </c>
      <c r="G9" s="93" t="s">
        <v>36</v>
      </c>
      <c r="H9" s="28" t="s">
        <v>14</v>
      </c>
      <c r="I9" s="30" t="s">
        <v>12</v>
      </c>
      <c r="J9" s="27" t="s">
        <v>13</v>
      </c>
      <c r="K9" s="32" t="s">
        <v>18</v>
      </c>
      <c r="L9" s="29" t="s">
        <v>15</v>
      </c>
      <c r="M9" s="27" t="s">
        <v>13</v>
      </c>
      <c r="N9" s="28" t="s">
        <v>14</v>
      </c>
      <c r="O9" s="30" t="s">
        <v>12</v>
      </c>
      <c r="P9" s="99" t="s">
        <v>59</v>
      </c>
      <c r="Q9" s="33" t="s">
        <v>16</v>
      </c>
      <c r="R9" s="104" t="s">
        <v>36</v>
      </c>
      <c r="S9" s="27" t="s">
        <v>13</v>
      </c>
      <c r="T9" s="28" t="s">
        <v>14</v>
      </c>
      <c r="U9" s="30" t="s">
        <v>12</v>
      </c>
      <c r="V9" s="27" t="s">
        <v>13</v>
      </c>
      <c r="W9" s="99" t="s">
        <v>61</v>
      </c>
      <c r="X9" s="105" t="s">
        <v>14</v>
      </c>
      <c r="Y9" s="27" t="s">
        <v>13</v>
      </c>
      <c r="Z9" s="28" t="s">
        <v>14</v>
      </c>
      <c r="AA9" s="30" t="s">
        <v>12</v>
      </c>
      <c r="AB9" s="30" t="s">
        <v>12</v>
      </c>
      <c r="AC9" s="93" t="s">
        <v>36</v>
      </c>
      <c r="AD9" s="102" t="s">
        <v>63</v>
      </c>
      <c r="AE9" s="27" t="s">
        <v>13</v>
      </c>
      <c r="AF9" s="28" t="s">
        <v>14</v>
      </c>
      <c r="AG9" s="30" t="s">
        <v>12</v>
      </c>
      <c r="AH9" s="27" t="s">
        <v>13</v>
      </c>
      <c r="AI9" s="104" t="s">
        <v>36</v>
      </c>
      <c r="AJ9" s="29" t="s">
        <v>15</v>
      </c>
      <c r="AK9" s="27" t="s">
        <v>13</v>
      </c>
      <c r="AL9" s="28" t="s">
        <v>14</v>
      </c>
      <c r="AM9" s="30" t="s">
        <v>12</v>
      </c>
      <c r="AN9" s="27" t="s">
        <v>13</v>
      </c>
      <c r="AO9" s="99" t="s">
        <v>60</v>
      </c>
      <c r="AP9" s="31" t="s">
        <v>17</v>
      </c>
      <c r="AQ9" s="27" t="s">
        <v>13</v>
      </c>
      <c r="AR9" s="28" t="s">
        <v>14</v>
      </c>
      <c r="AS9" s="30" t="s">
        <v>12</v>
      </c>
      <c r="AT9" s="27" t="s">
        <v>13</v>
      </c>
      <c r="AU9" s="32" t="s">
        <v>18</v>
      </c>
      <c r="AV9" s="102" t="s">
        <v>62</v>
      </c>
      <c r="AW9" s="27" t="s">
        <v>13</v>
      </c>
      <c r="AX9" s="28" t="s">
        <v>14</v>
      </c>
      <c r="AY9" s="30" t="s">
        <v>12</v>
      </c>
      <c r="AZ9" s="99" t="s">
        <v>59</v>
      </c>
      <c r="BA9" s="33" t="s">
        <v>16</v>
      </c>
      <c r="BB9" s="104" t="s">
        <v>36</v>
      </c>
      <c r="BC9" s="27" t="s">
        <v>13</v>
      </c>
      <c r="BD9" s="28" t="s">
        <v>14</v>
      </c>
      <c r="BE9" s="30" t="s">
        <v>12</v>
      </c>
      <c r="BF9" s="27" t="s">
        <v>13</v>
      </c>
      <c r="BG9" s="99" t="s">
        <v>61</v>
      </c>
    </row>
    <row r="10" spans="1:59" ht="23.25" customHeight="1">
      <c r="A10" s="151"/>
      <c r="B10" s="21">
        <v>4</v>
      </c>
      <c r="C10" s="107" t="s">
        <v>18</v>
      </c>
      <c r="D10" s="30" t="s">
        <v>12</v>
      </c>
      <c r="E10" s="27" t="s">
        <v>13</v>
      </c>
      <c r="F10" s="33" t="s">
        <v>16</v>
      </c>
      <c r="G10" s="31" t="s">
        <v>17</v>
      </c>
      <c r="H10" s="93" t="s">
        <v>36</v>
      </c>
      <c r="I10" s="28" t="s">
        <v>14</v>
      </c>
      <c r="J10" s="30" t="s">
        <v>12</v>
      </c>
      <c r="K10" s="27" t="s">
        <v>13</v>
      </c>
      <c r="L10" s="32" t="s">
        <v>18</v>
      </c>
      <c r="M10" s="29" t="s">
        <v>15</v>
      </c>
      <c r="N10" s="27" t="s">
        <v>13</v>
      </c>
      <c r="O10" s="28" t="s">
        <v>14</v>
      </c>
      <c r="P10" s="30" t="s">
        <v>12</v>
      </c>
      <c r="Q10" s="99" t="s">
        <v>59</v>
      </c>
      <c r="R10" s="33" t="s">
        <v>16</v>
      </c>
      <c r="S10" s="104" t="s">
        <v>36</v>
      </c>
      <c r="T10" s="27" t="s">
        <v>13</v>
      </c>
      <c r="U10" s="28" t="s">
        <v>14</v>
      </c>
      <c r="V10" s="30" t="s">
        <v>12</v>
      </c>
      <c r="W10" s="27" t="s">
        <v>13</v>
      </c>
      <c r="X10" s="99" t="s">
        <v>61</v>
      </c>
      <c r="Y10" s="102" t="s">
        <v>62</v>
      </c>
      <c r="Z10" s="27" t="s">
        <v>13</v>
      </c>
      <c r="AA10" s="28" t="s">
        <v>14</v>
      </c>
      <c r="AB10" s="30" t="s">
        <v>12</v>
      </c>
      <c r="AC10" s="27" t="s">
        <v>13</v>
      </c>
      <c r="AD10" s="93" t="s">
        <v>36</v>
      </c>
      <c r="AE10" s="102" t="s">
        <v>63</v>
      </c>
      <c r="AF10" s="27" t="s">
        <v>13</v>
      </c>
      <c r="AG10" s="28" t="s">
        <v>14</v>
      </c>
      <c r="AH10" s="30" t="s">
        <v>12</v>
      </c>
      <c r="AI10" s="27" t="s">
        <v>13</v>
      </c>
      <c r="AJ10" s="104" t="s">
        <v>36</v>
      </c>
      <c r="AK10" s="29" t="s">
        <v>15</v>
      </c>
      <c r="AL10" s="27" t="s">
        <v>13</v>
      </c>
      <c r="AM10" s="30" t="s">
        <v>12</v>
      </c>
      <c r="AN10" s="30" t="s">
        <v>12</v>
      </c>
      <c r="AO10" s="27" t="s">
        <v>13</v>
      </c>
      <c r="AP10" s="99" t="s">
        <v>60</v>
      </c>
      <c r="AQ10" s="31" t="s">
        <v>17</v>
      </c>
      <c r="AR10" s="27" t="s">
        <v>13</v>
      </c>
      <c r="AS10" s="28" t="s">
        <v>14</v>
      </c>
      <c r="AT10" s="30" t="s">
        <v>12</v>
      </c>
      <c r="AU10" s="27" t="s">
        <v>13</v>
      </c>
      <c r="AV10" s="32" t="s">
        <v>18</v>
      </c>
      <c r="AW10" s="102" t="s">
        <v>62</v>
      </c>
      <c r="AX10" s="27" t="s">
        <v>13</v>
      </c>
      <c r="AY10" s="28" t="s">
        <v>14</v>
      </c>
      <c r="AZ10" s="30" t="s">
        <v>12</v>
      </c>
      <c r="BA10" s="28" t="s">
        <v>14</v>
      </c>
      <c r="BB10" s="33" t="s">
        <v>16</v>
      </c>
      <c r="BC10" s="104" t="s">
        <v>36</v>
      </c>
      <c r="BD10" s="27" t="s">
        <v>13</v>
      </c>
      <c r="BE10" s="28" t="s">
        <v>14</v>
      </c>
      <c r="BF10" s="30" t="s">
        <v>12</v>
      </c>
      <c r="BG10" s="27" t="s">
        <v>13</v>
      </c>
    </row>
    <row r="11" spans="1:59" ht="23.25" customHeight="1">
      <c r="A11" s="151"/>
      <c r="B11" s="21">
        <v>5</v>
      </c>
      <c r="C11" s="108" t="s">
        <v>13</v>
      </c>
      <c r="D11" s="28" t="s">
        <v>14</v>
      </c>
      <c r="E11" s="30" t="s">
        <v>12</v>
      </c>
      <c r="F11" s="27" t="s">
        <v>13</v>
      </c>
      <c r="G11" s="33" t="s">
        <v>16</v>
      </c>
      <c r="H11" s="109" t="s">
        <v>18</v>
      </c>
      <c r="I11" s="93" t="s">
        <v>36</v>
      </c>
      <c r="J11" s="28" t="s">
        <v>14</v>
      </c>
      <c r="K11" s="30" t="s">
        <v>12</v>
      </c>
      <c r="L11" s="27" t="s">
        <v>13</v>
      </c>
      <c r="M11" s="32" t="s">
        <v>18</v>
      </c>
      <c r="N11" s="29" t="s">
        <v>15</v>
      </c>
      <c r="O11" s="27" t="s">
        <v>13</v>
      </c>
      <c r="P11" s="28" t="s">
        <v>14</v>
      </c>
      <c r="Q11" s="30" t="s">
        <v>12</v>
      </c>
      <c r="R11" s="99" t="s">
        <v>59</v>
      </c>
      <c r="S11" s="33" t="s">
        <v>16</v>
      </c>
      <c r="T11" s="104" t="s">
        <v>36</v>
      </c>
      <c r="U11" s="27" t="s">
        <v>13</v>
      </c>
      <c r="V11" s="28" t="s">
        <v>14</v>
      </c>
      <c r="W11" s="30" t="s">
        <v>12</v>
      </c>
      <c r="X11" s="27" t="s">
        <v>13</v>
      </c>
      <c r="Y11" s="99" t="s">
        <v>61</v>
      </c>
      <c r="Z11" s="102" t="s">
        <v>62</v>
      </c>
      <c r="AA11" s="27" t="s">
        <v>13</v>
      </c>
      <c r="AB11" s="28" t="s">
        <v>14</v>
      </c>
      <c r="AC11" s="30" t="s">
        <v>12</v>
      </c>
      <c r="AD11" s="27" t="s">
        <v>13</v>
      </c>
      <c r="AE11" s="93" t="s">
        <v>36</v>
      </c>
      <c r="AF11" s="30" t="s">
        <v>12</v>
      </c>
      <c r="AG11" s="27" t="s">
        <v>13</v>
      </c>
      <c r="AH11" s="28" t="s">
        <v>14</v>
      </c>
      <c r="AI11" s="30" t="s">
        <v>12</v>
      </c>
      <c r="AJ11" s="27" t="s">
        <v>13</v>
      </c>
      <c r="AK11" s="30" t="s">
        <v>12</v>
      </c>
      <c r="AL11" s="29" t="s">
        <v>15</v>
      </c>
      <c r="AM11" s="27" t="s">
        <v>13</v>
      </c>
      <c r="AN11" s="28" t="s">
        <v>14</v>
      </c>
      <c r="AO11" s="30" t="s">
        <v>12</v>
      </c>
      <c r="AP11" s="27" t="s">
        <v>13</v>
      </c>
      <c r="AQ11" s="99" t="s">
        <v>60</v>
      </c>
      <c r="AR11" s="93" t="s">
        <v>36</v>
      </c>
      <c r="AS11" s="27" t="s">
        <v>13</v>
      </c>
      <c r="AT11" s="28" t="s">
        <v>14</v>
      </c>
      <c r="AU11" s="30" t="s">
        <v>12</v>
      </c>
      <c r="AV11" s="27" t="s">
        <v>13</v>
      </c>
      <c r="AW11" s="32" t="s">
        <v>18</v>
      </c>
      <c r="AX11" s="102" t="s">
        <v>62</v>
      </c>
      <c r="AY11" s="27" t="s">
        <v>13</v>
      </c>
      <c r="AZ11" s="28" t="s">
        <v>14</v>
      </c>
      <c r="BA11" s="30" t="s">
        <v>12</v>
      </c>
      <c r="BB11" s="27" t="s">
        <v>13</v>
      </c>
      <c r="BC11" s="33" t="s">
        <v>16</v>
      </c>
      <c r="BD11" s="104" t="s">
        <v>36</v>
      </c>
      <c r="BE11" s="27" t="s">
        <v>13</v>
      </c>
      <c r="BF11" s="28" t="s">
        <v>14</v>
      </c>
      <c r="BG11" s="30" t="s">
        <v>12</v>
      </c>
    </row>
    <row r="12" spans="1:59" ht="23.25" customHeight="1">
      <c r="A12" s="152"/>
      <c r="B12" s="21">
        <v>6</v>
      </c>
      <c r="C12" s="106" t="s">
        <v>16</v>
      </c>
      <c r="D12" s="27" t="s">
        <v>13</v>
      </c>
      <c r="E12" s="28" t="s">
        <v>14</v>
      </c>
      <c r="F12" s="30" t="s">
        <v>12</v>
      </c>
      <c r="G12" s="27" t="s">
        <v>13</v>
      </c>
      <c r="H12" s="33" t="s">
        <v>16</v>
      </c>
      <c r="I12" s="31" t="s">
        <v>17</v>
      </c>
      <c r="J12" s="93" t="s">
        <v>36</v>
      </c>
      <c r="K12" s="28" t="s">
        <v>14</v>
      </c>
      <c r="L12" s="30" t="s">
        <v>12</v>
      </c>
      <c r="M12" s="27" t="s">
        <v>13</v>
      </c>
      <c r="N12" s="32" t="s">
        <v>18</v>
      </c>
      <c r="O12" s="29" t="s">
        <v>15</v>
      </c>
      <c r="P12" s="27" t="s">
        <v>13</v>
      </c>
      <c r="Q12" s="28" t="s">
        <v>14</v>
      </c>
      <c r="R12" s="30" t="s">
        <v>12</v>
      </c>
      <c r="S12" s="99" t="s">
        <v>59</v>
      </c>
      <c r="T12" s="33" t="s">
        <v>16</v>
      </c>
      <c r="U12" s="104" t="s">
        <v>36</v>
      </c>
      <c r="V12" s="27" t="s">
        <v>13</v>
      </c>
      <c r="W12" s="28" t="s">
        <v>14</v>
      </c>
      <c r="X12" s="30" t="s">
        <v>12</v>
      </c>
      <c r="Y12" s="27" t="s">
        <v>13</v>
      </c>
      <c r="Z12" s="105" t="s">
        <v>14</v>
      </c>
      <c r="AA12" s="105" t="s">
        <v>14</v>
      </c>
      <c r="AB12" s="27" t="s">
        <v>13</v>
      </c>
      <c r="AC12" s="28" t="s">
        <v>14</v>
      </c>
      <c r="AD12" s="30" t="s">
        <v>12</v>
      </c>
      <c r="AE12" s="27" t="s">
        <v>13</v>
      </c>
      <c r="AF12" s="93" t="s">
        <v>36</v>
      </c>
      <c r="AG12" s="102" t="s">
        <v>63</v>
      </c>
      <c r="AH12" s="27" t="s">
        <v>13</v>
      </c>
      <c r="AI12" s="28" t="s">
        <v>14</v>
      </c>
      <c r="AJ12" s="30" t="s">
        <v>12</v>
      </c>
      <c r="AK12" s="27" t="s">
        <v>13</v>
      </c>
      <c r="AL12" s="104" t="s">
        <v>36</v>
      </c>
      <c r="AM12" s="106" t="s">
        <v>16</v>
      </c>
      <c r="AN12" s="27" t="s">
        <v>13</v>
      </c>
      <c r="AO12" s="28" t="s">
        <v>14</v>
      </c>
      <c r="AP12" s="30" t="s">
        <v>12</v>
      </c>
      <c r="AQ12" s="27" t="s">
        <v>13</v>
      </c>
      <c r="AR12" s="99" t="s">
        <v>60</v>
      </c>
      <c r="AS12" s="31" t="s">
        <v>17</v>
      </c>
      <c r="AT12" s="27" t="s">
        <v>13</v>
      </c>
      <c r="AU12" s="28" t="s">
        <v>14</v>
      </c>
      <c r="AV12" s="30" t="s">
        <v>12</v>
      </c>
      <c r="AW12" s="27" t="s">
        <v>13</v>
      </c>
      <c r="AX12" s="32" t="s">
        <v>18</v>
      </c>
      <c r="AY12" s="102" t="s">
        <v>62</v>
      </c>
      <c r="AZ12" s="27" t="s">
        <v>13</v>
      </c>
      <c r="BA12" s="28" t="s">
        <v>14</v>
      </c>
      <c r="BB12" s="30" t="s">
        <v>12</v>
      </c>
      <c r="BC12" s="27" t="s">
        <v>13</v>
      </c>
      <c r="BD12" s="33" t="s">
        <v>16</v>
      </c>
      <c r="BE12" s="104" t="s">
        <v>36</v>
      </c>
      <c r="BF12" s="27" t="s">
        <v>13</v>
      </c>
      <c r="BG12" s="28" t="s">
        <v>14</v>
      </c>
    </row>
    <row r="13" spans="1:59" ht="23.25" customHeight="1">
      <c r="A13" s="150" t="s">
        <v>54</v>
      </c>
      <c r="B13" s="21">
        <v>7</v>
      </c>
      <c r="C13" s="30" t="s">
        <v>12</v>
      </c>
      <c r="D13" s="29" t="s">
        <v>15</v>
      </c>
      <c r="E13" s="27" t="s">
        <v>13</v>
      </c>
      <c r="F13" s="28" t="s">
        <v>14</v>
      </c>
      <c r="G13" s="30" t="s">
        <v>12</v>
      </c>
      <c r="H13" s="27" t="s">
        <v>13</v>
      </c>
      <c r="I13" s="99" t="s">
        <v>60</v>
      </c>
      <c r="J13" s="31" t="s">
        <v>17</v>
      </c>
      <c r="K13" s="93" t="s">
        <v>36</v>
      </c>
      <c r="L13" s="28" t="s">
        <v>14</v>
      </c>
      <c r="M13" s="30" t="s">
        <v>12</v>
      </c>
      <c r="N13" s="27" t="s">
        <v>13</v>
      </c>
      <c r="O13" s="32" t="s">
        <v>18</v>
      </c>
      <c r="P13" s="29" t="s">
        <v>15</v>
      </c>
      <c r="Q13" s="27" t="s">
        <v>13</v>
      </c>
      <c r="R13" s="28" t="s">
        <v>14</v>
      </c>
      <c r="S13" s="30" t="s">
        <v>12</v>
      </c>
      <c r="T13" s="99" t="s">
        <v>59</v>
      </c>
      <c r="U13" s="33" t="s">
        <v>16</v>
      </c>
      <c r="V13" s="104" t="s">
        <v>36</v>
      </c>
      <c r="W13" s="27" t="s">
        <v>13</v>
      </c>
      <c r="X13" s="28" t="s">
        <v>14</v>
      </c>
      <c r="Y13" s="30" t="s">
        <v>12</v>
      </c>
      <c r="Z13" s="27" t="s">
        <v>13</v>
      </c>
      <c r="AA13" s="99" t="s">
        <v>61</v>
      </c>
      <c r="AB13" s="102" t="s">
        <v>62</v>
      </c>
      <c r="AC13" s="27" t="s">
        <v>13</v>
      </c>
      <c r="AD13" s="28" t="s">
        <v>14</v>
      </c>
      <c r="AE13" s="30" t="s">
        <v>12</v>
      </c>
      <c r="AF13" s="27" t="s">
        <v>13</v>
      </c>
      <c r="AG13" s="93" t="s">
        <v>36</v>
      </c>
      <c r="AH13" s="102" t="s">
        <v>63</v>
      </c>
      <c r="AI13" s="27" t="s">
        <v>13</v>
      </c>
      <c r="AJ13" s="28" t="s">
        <v>14</v>
      </c>
      <c r="AK13" s="30" t="s">
        <v>12</v>
      </c>
      <c r="AL13" s="27" t="s">
        <v>13</v>
      </c>
      <c r="AM13" s="93" t="s">
        <v>36</v>
      </c>
      <c r="AN13" s="29" t="s">
        <v>15</v>
      </c>
      <c r="AO13" s="27" t="s">
        <v>13</v>
      </c>
      <c r="AP13" s="28" t="s">
        <v>14</v>
      </c>
      <c r="AQ13" s="30" t="s">
        <v>12</v>
      </c>
      <c r="AR13" s="27" t="s">
        <v>13</v>
      </c>
      <c r="AS13" s="99" t="s">
        <v>60</v>
      </c>
      <c r="AT13" s="31" t="s">
        <v>17</v>
      </c>
      <c r="AU13" s="27" t="s">
        <v>13</v>
      </c>
      <c r="AV13" s="28" t="s">
        <v>14</v>
      </c>
      <c r="AW13" s="30" t="s">
        <v>12</v>
      </c>
      <c r="AX13" s="27" t="s">
        <v>13</v>
      </c>
      <c r="AY13" s="32" t="s">
        <v>18</v>
      </c>
      <c r="AZ13" s="102" t="s">
        <v>62</v>
      </c>
      <c r="BA13" s="27" t="s">
        <v>13</v>
      </c>
      <c r="BB13" s="28" t="s">
        <v>14</v>
      </c>
      <c r="BC13" s="30" t="s">
        <v>12</v>
      </c>
      <c r="BD13" s="27" t="s">
        <v>13</v>
      </c>
      <c r="BE13" s="33" t="s">
        <v>16</v>
      </c>
      <c r="BF13" s="104" t="s">
        <v>36</v>
      </c>
      <c r="BG13" s="27" t="s">
        <v>13</v>
      </c>
    </row>
    <row r="14" spans="1:59" ht="23.25" customHeight="1">
      <c r="A14" s="151"/>
      <c r="B14" s="21">
        <v>8</v>
      </c>
      <c r="C14" s="108" t="s">
        <v>13</v>
      </c>
      <c r="D14" s="109" t="s">
        <v>18</v>
      </c>
      <c r="E14" s="29" t="s">
        <v>15</v>
      </c>
      <c r="F14" s="27" t="s">
        <v>13</v>
      </c>
      <c r="G14" s="107" t="s">
        <v>18</v>
      </c>
      <c r="H14" s="30" t="s">
        <v>12</v>
      </c>
      <c r="I14" s="27" t="s">
        <v>13</v>
      </c>
      <c r="J14" s="28" t="s">
        <v>14</v>
      </c>
      <c r="K14" s="31" t="s">
        <v>17</v>
      </c>
      <c r="L14" s="93" t="s">
        <v>36</v>
      </c>
      <c r="M14" s="28" t="s">
        <v>14</v>
      </c>
      <c r="N14" s="30" t="s">
        <v>12</v>
      </c>
      <c r="O14" s="27" t="s">
        <v>13</v>
      </c>
      <c r="P14" s="32" t="s">
        <v>18</v>
      </c>
      <c r="Q14" s="29" t="s">
        <v>15</v>
      </c>
      <c r="R14" s="27" t="s">
        <v>13</v>
      </c>
      <c r="S14" s="28" t="s">
        <v>14</v>
      </c>
      <c r="T14" s="30" t="s">
        <v>12</v>
      </c>
      <c r="U14" s="99" t="s">
        <v>59</v>
      </c>
      <c r="V14" s="33" t="s">
        <v>16</v>
      </c>
      <c r="W14" s="104" t="s">
        <v>36</v>
      </c>
      <c r="X14" s="27" t="s">
        <v>13</v>
      </c>
      <c r="Y14" s="28" t="s">
        <v>14</v>
      </c>
      <c r="Z14" s="30" t="s">
        <v>12</v>
      </c>
      <c r="AA14" s="27" t="s">
        <v>13</v>
      </c>
      <c r="AB14" s="99" t="s">
        <v>61</v>
      </c>
      <c r="AC14" s="102" t="s">
        <v>62</v>
      </c>
      <c r="AD14" s="27" t="s">
        <v>13</v>
      </c>
      <c r="AE14" s="28" t="s">
        <v>14</v>
      </c>
      <c r="AF14" s="30" t="s">
        <v>12</v>
      </c>
      <c r="AG14" s="27" t="s">
        <v>13</v>
      </c>
      <c r="AH14" s="93" t="s">
        <v>36</v>
      </c>
      <c r="AI14" s="30" t="s">
        <v>12</v>
      </c>
      <c r="AJ14" s="27" t="s">
        <v>13</v>
      </c>
      <c r="AK14" s="28" t="s">
        <v>14</v>
      </c>
      <c r="AL14" s="30" t="s">
        <v>12</v>
      </c>
      <c r="AM14" s="27" t="s">
        <v>13</v>
      </c>
      <c r="AN14" s="104" t="s">
        <v>36</v>
      </c>
      <c r="AO14" s="29" t="s">
        <v>15</v>
      </c>
      <c r="AP14" s="27" t="s">
        <v>13</v>
      </c>
      <c r="AQ14" s="30" t="s">
        <v>12</v>
      </c>
      <c r="AR14" s="30" t="s">
        <v>12</v>
      </c>
      <c r="AS14" s="27" t="s">
        <v>13</v>
      </c>
      <c r="AT14" s="99" t="s">
        <v>60</v>
      </c>
      <c r="AU14" s="31" t="s">
        <v>17</v>
      </c>
      <c r="AV14" s="27" t="s">
        <v>13</v>
      </c>
      <c r="AW14" s="28" t="s">
        <v>14</v>
      </c>
      <c r="AX14" s="30" t="s">
        <v>12</v>
      </c>
      <c r="AY14" s="27" t="s">
        <v>13</v>
      </c>
      <c r="AZ14" s="32" t="s">
        <v>18</v>
      </c>
      <c r="BA14" s="102" t="s">
        <v>62</v>
      </c>
      <c r="BB14" s="27" t="s">
        <v>13</v>
      </c>
      <c r="BC14" s="28" t="s">
        <v>14</v>
      </c>
      <c r="BD14" s="30" t="s">
        <v>12</v>
      </c>
      <c r="BE14" s="27" t="s">
        <v>13</v>
      </c>
      <c r="BF14" s="33" t="s">
        <v>16</v>
      </c>
      <c r="BG14" s="104" t="s">
        <v>36</v>
      </c>
    </row>
    <row r="15" spans="1:59" ht="23.25" customHeight="1">
      <c r="A15" s="151"/>
      <c r="B15" s="21">
        <v>9</v>
      </c>
      <c r="C15" s="30" t="s">
        <v>12</v>
      </c>
      <c r="D15" s="27" t="s">
        <v>13</v>
      </c>
      <c r="E15" s="30" t="s">
        <v>12</v>
      </c>
      <c r="F15" s="29" t="s">
        <v>15</v>
      </c>
      <c r="G15" s="27" t="s">
        <v>13</v>
      </c>
      <c r="H15" s="28" t="s">
        <v>14</v>
      </c>
      <c r="I15" s="30" t="s">
        <v>12</v>
      </c>
      <c r="J15" s="27" t="s">
        <v>13</v>
      </c>
      <c r="K15" s="99" t="s">
        <v>60</v>
      </c>
      <c r="L15" s="31" t="s">
        <v>17</v>
      </c>
      <c r="M15" s="93" t="s">
        <v>36</v>
      </c>
      <c r="N15" s="28" t="s">
        <v>14</v>
      </c>
      <c r="O15" s="30" t="s">
        <v>12</v>
      </c>
      <c r="P15" s="27" t="s">
        <v>13</v>
      </c>
      <c r="Q15" s="32" t="s">
        <v>18</v>
      </c>
      <c r="R15" s="29" t="s">
        <v>15</v>
      </c>
      <c r="S15" s="27" t="s">
        <v>13</v>
      </c>
      <c r="T15" s="28" t="s">
        <v>14</v>
      </c>
      <c r="U15" s="30" t="s">
        <v>12</v>
      </c>
      <c r="V15" s="99" t="s">
        <v>59</v>
      </c>
      <c r="W15" s="33" t="s">
        <v>16</v>
      </c>
      <c r="X15" s="104" t="s">
        <v>36</v>
      </c>
      <c r="Y15" s="27" t="s">
        <v>13</v>
      </c>
      <c r="Z15" s="28" t="s">
        <v>14</v>
      </c>
      <c r="AA15" s="30" t="s">
        <v>12</v>
      </c>
      <c r="AB15" s="27" t="s">
        <v>13</v>
      </c>
      <c r="AC15" s="99" t="s">
        <v>61</v>
      </c>
      <c r="AD15" s="105" t="s">
        <v>14</v>
      </c>
      <c r="AE15" s="27" t="s">
        <v>13</v>
      </c>
      <c r="AF15" s="28" t="s">
        <v>14</v>
      </c>
      <c r="AG15" s="30" t="s">
        <v>12</v>
      </c>
      <c r="AH15" s="27" t="s">
        <v>13</v>
      </c>
      <c r="AI15" s="93" t="s">
        <v>36</v>
      </c>
      <c r="AJ15" s="102" t="s">
        <v>63</v>
      </c>
      <c r="AK15" s="27" t="s">
        <v>13</v>
      </c>
      <c r="AL15" s="28" t="s">
        <v>14</v>
      </c>
      <c r="AM15" s="30" t="s">
        <v>12</v>
      </c>
      <c r="AN15" s="27" t="s">
        <v>13</v>
      </c>
      <c r="AO15" s="30" t="s">
        <v>12</v>
      </c>
      <c r="AP15" s="29" t="s">
        <v>15</v>
      </c>
      <c r="AQ15" s="27" t="s">
        <v>13</v>
      </c>
      <c r="AR15" s="28" t="s">
        <v>14</v>
      </c>
      <c r="AS15" s="30" t="s">
        <v>12</v>
      </c>
      <c r="AT15" s="27" t="s">
        <v>13</v>
      </c>
      <c r="AU15" s="99" t="s">
        <v>60</v>
      </c>
      <c r="AV15" s="31" t="s">
        <v>17</v>
      </c>
      <c r="AW15" s="27" t="s">
        <v>13</v>
      </c>
      <c r="AX15" s="28" t="s">
        <v>14</v>
      </c>
      <c r="AY15" s="30" t="s">
        <v>12</v>
      </c>
      <c r="AZ15" s="27" t="s">
        <v>13</v>
      </c>
      <c r="BA15" s="32" t="s">
        <v>18</v>
      </c>
      <c r="BB15" s="102" t="s">
        <v>62</v>
      </c>
      <c r="BC15" s="27" t="s">
        <v>13</v>
      </c>
      <c r="BD15" s="28" t="s">
        <v>14</v>
      </c>
      <c r="BE15" s="30" t="s">
        <v>12</v>
      </c>
      <c r="BF15" s="27" t="s">
        <v>13</v>
      </c>
      <c r="BG15" s="33" t="s">
        <v>16</v>
      </c>
    </row>
    <row r="16" spans="1:59" ht="23.25" customHeight="1">
      <c r="A16" s="151"/>
      <c r="B16" s="21">
        <v>10</v>
      </c>
      <c r="C16" s="110" t="s">
        <v>14</v>
      </c>
      <c r="D16" s="30" t="s">
        <v>12</v>
      </c>
      <c r="E16" s="27" t="s">
        <v>13</v>
      </c>
      <c r="F16" s="104" t="s">
        <v>36</v>
      </c>
      <c r="G16" s="106" t="s">
        <v>16</v>
      </c>
      <c r="H16" s="27" t="s">
        <v>13</v>
      </c>
      <c r="I16" s="28" t="s">
        <v>14</v>
      </c>
      <c r="J16" s="30" t="s">
        <v>12</v>
      </c>
      <c r="K16" s="27" t="s">
        <v>13</v>
      </c>
      <c r="L16" s="99" t="s">
        <v>60</v>
      </c>
      <c r="M16" s="109" t="s">
        <v>18</v>
      </c>
      <c r="N16" s="93" t="s">
        <v>36</v>
      </c>
      <c r="O16" s="28" t="s">
        <v>14</v>
      </c>
      <c r="P16" s="30" t="s">
        <v>12</v>
      </c>
      <c r="Q16" s="27" t="s">
        <v>13</v>
      </c>
      <c r="R16" s="32" t="s">
        <v>18</v>
      </c>
      <c r="S16" s="29" t="s">
        <v>15</v>
      </c>
      <c r="T16" s="27" t="s">
        <v>13</v>
      </c>
      <c r="U16" s="28" t="s">
        <v>14</v>
      </c>
      <c r="V16" s="30" t="s">
        <v>12</v>
      </c>
      <c r="W16" s="99" t="s">
        <v>59</v>
      </c>
      <c r="X16" s="33" t="s">
        <v>16</v>
      </c>
      <c r="Y16" s="104" t="s">
        <v>36</v>
      </c>
      <c r="Z16" s="27" t="s">
        <v>13</v>
      </c>
      <c r="AA16" s="28" t="s">
        <v>14</v>
      </c>
      <c r="AB16" s="30" t="s">
        <v>12</v>
      </c>
      <c r="AC16" s="27" t="s">
        <v>13</v>
      </c>
      <c r="AD16" s="105" t="s">
        <v>14</v>
      </c>
      <c r="AE16" s="102" t="s">
        <v>62</v>
      </c>
      <c r="AF16" s="27" t="s">
        <v>13</v>
      </c>
      <c r="AG16" s="28" t="s">
        <v>14</v>
      </c>
      <c r="AH16" s="30" t="s">
        <v>12</v>
      </c>
      <c r="AI16" s="27" t="s">
        <v>13</v>
      </c>
      <c r="AJ16" s="93" t="s">
        <v>36</v>
      </c>
      <c r="AK16" s="102" t="s">
        <v>63</v>
      </c>
      <c r="AL16" s="27" t="s">
        <v>13</v>
      </c>
      <c r="AM16" s="28" t="s">
        <v>14</v>
      </c>
      <c r="AN16" s="30" t="s">
        <v>12</v>
      </c>
      <c r="AO16" s="27" t="s">
        <v>13</v>
      </c>
      <c r="AP16" s="104" t="s">
        <v>36</v>
      </c>
      <c r="AQ16" s="106" t="s">
        <v>16</v>
      </c>
      <c r="AR16" s="27" t="s">
        <v>13</v>
      </c>
      <c r="AS16" s="28" t="s">
        <v>14</v>
      </c>
      <c r="AT16" s="30" t="s">
        <v>12</v>
      </c>
      <c r="AU16" s="27" t="s">
        <v>13</v>
      </c>
      <c r="AV16" s="99" t="s">
        <v>60</v>
      </c>
      <c r="AW16" s="93" t="s">
        <v>36</v>
      </c>
      <c r="AX16" s="27" t="s">
        <v>13</v>
      </c>
      <c r="AY16" s="28" t="s">
        <v>14</v>
      </c>
      <c r="AZ16" s="30" t="s">
        <v>12</v>
      </c>
      <c r="BA16" s="27" t="s">
        <v>13</v>
      </c>
      <c r="BB16" s="32" t="s">
        <v>18</v>
      </c>
      <c r="BC16" s="102" t="s">
        <v>62</v>
      </c>
      <c r="BD16" s="27" t="s">
        <v>13</v>
      </c>
      <c r="BE16" s="28" t="s">
        <v>14</v>
      </c>
      <c r="BF16" s="30" t="s">
        <v>12</v>
      </c>
      <c r="BG16" s="27" t="s">
        <v>13</v>
      </c>
    </row>
    <row r="17" spans="1:59" ht="23.25" customHeight="1">
      <c r="A17" s="151"/>
      <c r="B17" s="21">
        <v>11</v>
      </c>
      <c r="C17" s="108" t="s">
        <v>13</v>
      </c>
      <c r="D17" s="28" t="s">
        <v>14</v>
      </c>
      <c r="E17" s="30" t="s">
        <v>12</v>
      </c>
      <c r="F17" s="27" t="s">
        <v>13</v>
      </c>
      <c r="G17" s="104" t="s">
        <v>36</v>
      </c>
      <c r="H17" s="29" t="s">
        <v>15</v>
      </c>
      <c r="I17" s="27" t="s">
        <v>13</v>
      </c>
      <c r="J17" s="28" t="s">
        <v>14</v>
      </c>
      <c r="K17" s="30" t="s">
        <v>12</v>
      </c>
      <c r="L17" s="27" t="s">
        <v>13</v>
      </c>
      <c r="M17" s="28" t="s">
        <v>14</v>
      </c>
      <c r="N17" s="31" t="s">
        <v>17</v>
      </c>
      <c r="O17" s="93" t="s">
        <v>36</v>
      </c>
      <c r="P17" s="28" t="s">
        <v>14</v>
      </c>
      <c r="Q17" s="30" t="s">
        <v>12</v>
      </c>
      <c r="R17" s="27" t="s">
        <v>13</v>
      </c>
      <c r="S17" s="32" t="s">
        <v>18</v>
      </c>
      <c r="T17" s="29" t="s">
        <v>15</v>
      </c>
      <c r="U17" s="27" t="s">
        <v>13</v>
      </c>
      <c r="V17" s="28" t="s">
        <v>14</v>
      </c>
      <c r="W17" s="30" t="s">
        <v>12</v>
      </c>
      <c r="X17" s="99" t="s">
        <v>59</v>
      </c>
      <c r="Y17" s="33" t="s">
        <v>16</v>
      </c>
      <c r="Z17" s="104" t="s">
        <v>36</v>
      </c>
      <c r="AA17" s="27" t="s">
        <v>13</v>
      </c>
      <c r="AB17" s="28" t="s">
        <v>14</v>
      </c>
      <c r="AC17" s="30" t="s">
        <v>12</v>
      </c>
      <c r="AD17" s="27" t="s">
        <v>13</v>
      </c>
      <c r="AE17" s="99" t="s">
        <v>61</v>
      </c>
      <c r="AF17" s="102" t="s">
        <v>62</v>
      </c>
      <c r="AG17" s="27" t="s">
        <v>13</v>
      </c>
      <c r="AH17" s="28" t="s">
        <v>14</v>
      </c>
      <c r="AI17" s="30" t="s">
        <v>12</v>
      </c>
      <c r="AJ17" s="27" t="s">
        <v>13</v>
      </c>
      <c r="AK17" s="93" t="s">
        <v>36</v>
      </c>
      <c r="AL17" s="30" t="s">
        <v>12</v>
      </c>
      <c r="AM17" s="27" t="s">
        <v>13</v>
      </c>
      <c r="AN17" s="28" t="s">
        <v>14</v>
      </c>
      <c r="AO17" s="30" t="s">
        <v>12</v>
      </c>
      <c r="AP17" s="27" t="s">
        <v>13</v>
      </c>
      <c r="AQ17" s="104" t="s">
        <v>36</v>
      </c>
      <c r="AR17" s="29" t="s">
        <v>15</v>
      </c>
      <c r="AS17" s="27" t="s">
        <v>13</v>
      </c>
      <c r="AT17" s="28" t="s">
        <v>14</v>
      </c>
      <c r="AU17" s="30" t="s">
        <v>12</v>
      </c>
      <c r="AV17" s="27" t="s">
        <v>13</v>
      </c>
      <c r="AW17" s="99" t="s">
        <v>60</v>
      </c>
      <c r="AX17" s="31" t="s">
        <v>17</v>
      </c>
      <c r="AY17" s="27" t="s">
        <v>13</v>
      </c>
      <c r="AZ17" s="28" t="s">
        <v>14</v>
      </c>
      <c r="BA17" s="30" t="s">
        <v>12</v>
      </c>
      <c r="BB17" s="27" t="s">
        <v>13</v>
      </c>
      <c r="BC17" s="32" t="s">
        <v>18</v>
      </c>
      <c r="BD17" s="102" t="s">
        <v>62</v>
      </c>
      <c r="BE17" s="27" t="s">
        <v>13</v>
      </c>
      <c r="BF17" s="28" t="s">
        <v>14</v>
      </c>
      <c r="BG17" s="30" t="s">
        <v>12</v>
      </c>
    </row>
    <row r="18" spans="1:59" ht="23.25" customHeight="1">
      <c r="A18" s="152"/>
      <c r="B18" s="21">
        <v>12</v>
      </c>
      <c r="C18" s="102" t="s">
        <v>63</v>
      </c>
      <c r="D18" s="27" t="s">
        <v>13</v>
      </c>
      <c r="E18" s="28" t="s">
        <v>14</v>
      </c>
      <c r="F18" s="30" t="s">
        <v>12</v>
      </c>
      <c r="G18" s="27" t="s">
        <v>13</v>
      </c>
      <c r="H18" s="30" t="s">
        <v>12</v>
      </c>
      <c r="I18" s="29" t="s">
        <v>15</v>
      </c>
      <c r="J18" s="27" t="s">
        <v>13</v>
      </c>
      <c r="K18" s="107" t="s">
        <v>18</v>
      </c>
      <c r="L18" s="30" t="s">
        <v>12</v>
      </c>
      <c r="M18" s="27" t="s">
        <v>13</v>
      </c>
      <c r="N18" s="111" t="s">
        <v>13</v>
      </c>
      <c r="O18" s="102" t="s">
        <v>63</v>
      </c>
      <c r="P18" s="93" t="s">
        <v>36</v>
      </c>
      <c r="Q18" s="28" t="s">
        <v>14</v>
      </c>
      <c r="R18" s="30" t="s">
        <v>12</v>
      </c>
      <c r="S18" s="27" t="s">
        <v>13</v>
      </c>
      <c r="T18" s="32" t="s">
        <v>18</v>
      </c>
      <c r="U18" s="29" t="s">
        <v>15</v>
      </c>
      <c r="V18" s="27" t="s">
        <v>13</v>
      </c>
      <c r="W18" s="28" t="s">
        <v>14</v>
      </c>
      <c r="X18" s="30" t="s">
        <v>12</v>
      </c>
      <c r="Y18" s="99" t="s">
        <v>59</v>
      </c>
      <c r="Z18" s="33" t="s">
        <v>16</v>
      </c>
      <c r="AA18" s="104" t="s">
        <v>36</v>
      </c>
      <c r="AB18" s="27" t="s">
        <v>13</v>
      </c>
      <c r="AC18" s="28" t="s">
        <v>14</v>
      </c>
      <c r="AD18" s="30" t="s">
        <v>12</v>
      </c>
      <c r="AE18" s="27" t="s">
        <v>13</v>
      </c>
      <c r="AF18" s="99" t="s">
        <v>61</v>
      </c>
      <c r="AG18" s="105" t="s">
        <v>14</v>
      </c>
      <c r="AH18" s="27" t="s">
        <v>13</v>
      </c>
      <c r="AI18" s="28" t="s">
        <v>14</v>
      </c>
      <c r="AJ18" s="30" t="s">
        <v>12</v>
      </c>
      <c r="AK18" s="27" t="s">
        <v>13</v>
      </c>
      <c r="AL18" s="93" t="s">
        <v>36</v>
      </c>
      <c r="AM18" s="102" t="s">
        <v>63</v>
      </c>
      <c r="AN18" s="27" t="s">
        <v>13</v>
      </c>
      <c r="AO18" s="28" t="s">
        <v>14</v>
      </c>
      <c r="AP18" s="30" t="s">
        <v>12</v>
      </c>
      <c r="AQ18" s="27" t="s">
        <v>13</v>
      </c>
      <c r="AR18" s="93" t="s">
        <v>36</v>
      </c>
      <c r="AS18" s="29" t="s">
        <v>15</v>
      </c>
      <c r="AT18" s="27" t="s">
        <v>13</v>
      </c>
      <c r="AU18" s="30" t="s">
        <v>12</v>
      </c>
      <c r="AV18" s="30" t="s">
        <v>12</v>
      </c>
      <c r="AW18" s="27" t="s">
        <v>13</v>
      </c>
      <c r="AX18" s="99" t="s">
        <v>60</v>
      </c>
      <c r="AY18" s="31" t="s">
        <v>17</v>
      </c>
      <c r="AZ18" s="27" t="s">
        <v>13</v>
      </c>
      <c r="BA18" s="28" t="s">
        <v>14</v>
      </c>
      <c r="BB18" s="30" t="s">
        <v>12</v>
      </c>
      <c r="BC18" s="27" t="s">
        <v>13</v>
      </c>
      <c r="BD18" s="32" t="s">
        <v>18</v>
      </c>
      <c r="BE18" s="102" t="s">
        <v>62</v>
      </c>
      <c r="BF18" s="27" t="s">
        <v>13</v>
      </c>
      <c r="BG18" s="28" t="s">
        <v>14</v>
      </c>
    </row>
    <row r="19" spans="1:59" ht="23.25" customHeight="1">
      <c r="A19" s="150" t="s">
        <v>49</v>
      </c>
      <c r="B19" s="21">
        <v>13</v>
      </c>
      <c r="C19" s="106" t="s">
        <v>16</v>
      </c>
      <c r="D19" s="102" t="s">
        <v>63</v>
      </c>
      <c r="E19" s="27" t="s">
        <v>13</v>
      </c>
      <c r="F19" s="28" t="s">
        <v>14</v>
      </c>
      <c r="G19" s="30" t="s">
        <v>12</v>
      </c>
      <c r="H19" s="27" t="s">
        <v>13</v>
      </c>
      <c r="I19" s="109" t="s">
        <v>18</v>
      </c>
      <c r="J19" s="29" t="s">
        <v>15</v>
      </c>
      <c r="K19" s="27" t="s">
        <v>13</v>
      </c>
      <c r="L19" s="28" t="s">
        <v>14</v>
      </c>
      <c r="M19" s="30" t="s">
        <v>12</v>
      </c>
      <c r="N19" s="27" t="s">
        <v>13</v>
      </c>
      <c r="O19" s="99" t="s">
        <v>60</v>
      </c>
      <c r="P19" s="102" t="s">
        <v>63</v>
      </c>
      <c r="Q19" s="93" t="s">
        <v>36</v>
      </c>
      <c r="R19" s="28" t="s">
        <v>14</v>
      </c>
      <c r="S19" s="30" t="s">
        <v>12</v>
      </c>
      <c r="T19" s="27" t="s">
        <v>13</v>
      </c>
      <c r="U19" s="32" t="s">
        <v>18</v>
      </c>
      <c r="V19" s="29" t="s">
        <v>15</v>
      </c>
      <c r="W19" s="27" t="s">
        <v>13</v>
      </c>
      <c r="X19" s="28" t="s">
        <v>14</v>
      </c>
      <c r="Y19" s="30" t="s">
        <v>12</v>
      </c>
      <c r="Z19" s="99" t="s">
        <v>59</v>
      </c>
      <c r="AA19" s="33" t="s">
        <v>16</v>
      </c>
      <c r="AB19" s="104" t="s">
        <v>36</v>
      </c>
      <c r="AC19" s="27" t="s">
        <v>13</v>
      </c>
      <c r="AD19" s="28" t="s">
        <v>14</v>
      </c>
      <c r="AE19" s="30" t="s">
        <v>12</v>
      </c>
      <c r="AF19" s="27" t="s">
        <v>13</v>
      </c>
      <c r="AG19" s="99" t="s">
        <v>61</v>
      </c>
      <c r="AH19" s="102" t="s">
        <v>62</v>
      </c>
      <c r="AI19" s="27" t="s">
        <v>13</v>
      </c>
      <c r="AJ19" s="28" t="s">
        <v>14</v>
      </c>
      <c r="AK19" s="30" t="s">
        <v>12</v>
      </c>
      <c r="AL19" s="27" t="s">
        <v>13</v>
      </c>
      <c r="AM19" s="93" t="s">
        <v>36</v>
      </c>
      <c r="AN19" s="102" t="s">
        <v>63</v>
      </c>
      <c r="AO19" s="27" t="s">
        <v>13</v>
      </c>
      <c r="AP19" s="28" t="s">
        <v>14</v>
      </c>
      <c r="AQ19" s="30" t="s">
        <v>12</v>
      </c>
      <c r="AR19" s="27" t="s">
        <v>13</v>
      </c>
      <c r="AS19" s="30" t="s">
        <v>12</v>
      </c>
      <c r="AT19" s="29" t="s">
        <v>15</v>
      </c>
      <c r="AU19" s="27" t="s">
        <v>13</v>
      </c>
      <c r="AV19" s="28" t="s">
        <v>14</v>
      </c>
      <c r="AW19" s="30" t="s">
        <v>12</v>
      </c>
      <c r="AX19" s="27" t="s">
        <v>13</v>
      </c>
      <c r="AY19" s="99" t="s">
        <v>60</v>
      </c>
      <c r="AZ19" s="31" t="s">
        <v>17</v>
      </c>
      <c r="BA19" s="27" t="s">
        <v>13</v>
      </c>
      <c r="BB19" s="28" t="s">
        <v>14</v>
      </c>
      <c r="BC19" s="30" t="s">
        <v>12</v>
      </c>
      <c r="BD19" s="27" t="s">
        <v>13</v>
      </c>
      <c r="BE19" s="32" t="s">
        <v>18</v>
      </c>
      <c r="BF19" s="102" t="s">
        <v>62</v>
      </c>
      <c r="BG19" s="27" t="s">
        <v>13</v>
      </c>
    </row>
    <row r="20" spans="1:59" ht="23.25" customHeight="1">
      <c r="A20" s="151"/>
      <c r="B20" s="21">
        <v>14</v>
      </c>
      <c r="C20" s="30" t="s">
        <v>12</v>
      </c>
      <c r="D20" s="33" t="s">
        <v>16</v>
      </c>
      <c r="E20" s="30" t="s">
        <v>12</v>
      </c>
      <c r="F20" s="27" t="s">
        <v>13</v>
      </c>
      <c r="G20" s="28" t="s">
        <v>14</v>
      </c>
      <c r="H20" s="30" t="s">
        <v>12</v>
      </c>
      <c r="I20" s="27" t="s">
        <v>13</v>
      </c>
      <c r="J20" s="30" t="s">
        <v>12</v>
      </c>
      <c r="K20" s="106" t="s">
        <v>16</v>
      </c>
      <c r="L20" s="27" t="s">
        <v>13</v>
      </c>
      <c r="M20" s="28" t="s">
        <v>14</v>
      </c>
      <c r="N20" s="30" t="s">
        <v>12</v>
      </c>
      <c r="O20" s="27" t="s">
        <v>13</v>
      </c>
      <c r="P20" s="28" t="s">
        <v>14</v>
      </c>
      <c r="Q20" s="102" t="s">
        <v>63</v>
      </c>
      <c r="R20" s="93" t="s">
        <v>36</v>
      </c>
      <c r="S20" s="28" t="s">
        <v>14</v>
      </c>
      <c r="T20" s="30" t="s">
        <v>12</v>
      </c>
      <c r="U20" s="27" t="s">
        <v>13</v>
      </c>
      <c r="V20" s="32" t="s">
        <v>18</v>
      </c>
      <c r="W20" s="29" t="s">
        <v>15</v>
      </c>
      <c r="X20" s="27" t="s">
        <v>13</v>
      </c>
      <c r="Y20" s="28" t="s">
        <v>14</v>
      </c>
      <c r="Z20" s="30" t="s">
        <v>12</v>
      </c>
      <c r="AA20" s="28" t="s">
        <v>14</v>
      </c>
      <c r="AB20" s="33" t="s">
        <v>16</v>
      </c>
      <c r="AC20" s="104" t="s">
        <v>36</v>
      </c>
      <c r="AD20" s="27" t="s">
        <v>13</v>
      </c>
      <c r="AE20" s="28" t="s">
        <v>14</v>
      </c>
      <c r="AF20" s="30" t="s">
        <v>12</v>
      </c>
      <c r="AG20" s="27" t="s">
        <v>13</v>
      </c>
      <c r="AH20" s="105" t="s">
        <v>14</v>
      </c>
      <c r="AI20" s="102" t="s">
        <v>62</v>
      </c>
      <c r="AJ20" s="27" t="s">
        <v>13</v>
      </c>
      <c r="AK20" s="28" t="s">
        <v>14</v>
      </c>
      <c r="AL20" s="30" t="s">
        <v>12</v>
      </c>
      <c r="AM20" s="27" t="s">
        <v>13</v>
      </c>
      <c r="AN20" s="93" t="s">
        <v>36</v>
      </c>
      <c r="AO20" s="30" t="s">
        <v>12</v>
      </c>
      <c r="AP20" s="27" t="s">
        <v>13</v>
      </c>
      <c r="AQ20" s="28" t="s">
        <v>14</v>
      </c>
      <c r="AR20" s="30" t="s">
        <v>12</v>
      </c>
      <c r="AS20" s="27" t="s">
        <v>13</v>
      </c>
      <c r="AT20" s="104" t="s">
        <v>36</v>
      </c>
      <c r="AU20" s="106" t="s">
        <v>16</v>
      </c>
      <c r="AV20" s="27" t="s">
        <v>13</v>
      </c>
      <c r="AW20" s="28" t="s">
        <v>14</v>
      </c>
      <c r="AX20" s="30" t="s">
        <v>12</v>
      </c>
      <c r="AY20" s="27" t="s">
        <v>13</v>
      </c>
      <c r="AZ20" s="99" t="s">
        <v>60</v>
      </c>
      <c r="BA20" s="31" t="s">
        <v>17</v>
      </c>
      <c r="BB20" s="27" t="s">
        <v>13</v>
      </c>
      <c r="BC20" s="28" t="s">
        <v>14</v>
      </c>
      <c r="BD20" s="30" t="s">
        <v>12</v>
      </c>
      <c r="BE20" s="27" t="s">
        <v>13</v>
      </c>
      <c r="BF20" s="32" t="s">
        <v>18</v>
      </c>
      <c r="BG20" s="102" t="s">
        <v>62</v>
      </c>
    </row>
    <row r="21" spans="1:59" ht="23.25" customHeight="1">
      <c r="A21" s="151"/>
      <c r="B21" s="21">
        <v>15</v>
      </c>
      <c r="C21" s="30" t="s">
        <v>12</v>
      </c>
      <c r="D21" s="27" t="s">
        <v>13</v>
      </c>
      <c r="E21" s="33" t="s">
        <v>16</v>
      </c>
      <c r="F21" s="102" t="s">
        <v>63</v>
      </c>
      <c r="G21" s="27" t="s">
        <v>13</v>
      </c>
      <c r="H21" s="28" t="s">
        <v>14</v>
      </c>
      <c r="I21" s="30" t="s">
        <v>12</v>
      </c>
      <c r="J21" s="27" t="s">
        <v>13</v>
      </c>
      <c r="K21" s="104" t="s">
        <v>36</v>
      </c>
      <c r="L21" s="29" t="s">
        <v>15</v>
      </c>
      <c r="M21" s="27" t="s">
        <v>13</v>
      </c>
      <c r="N21" s="28" t="s">
        <v>14</v>
      </c>
      <c r="O21" s="30" t="s">
        <v>12</v>
      </c>
      <c r="P21" s="27" t="s">
        <v>13</v>
      </c>
      <c r="Q21" s="99" t="s">
        <v>59</v>
      </c>
      <c r="R21" s="109" t="s">
        <v>18</v>
      </c>
      <c r="S21" s="93" t="s">
        <v>36</v>
      </c>
      <c r="T21" s="28" t="s">
        <v>14</v>
      </c>
      <c r="U21" s="30" t="s">
        <v>12</v>
      </c>
      <c r="V21" s="27" t="s">
        <v>13</v>
      </c>
      <c r="W21" s="32" t="s">
        <v>18</v>
      </c>
      <c r="X21" s="29" t="s">
        <v>15</v>
      </c>
      <c r="Y21" s="27" t="s">
        <v>13</v>
      </c>
      <c r="Z21" s="28" t="s">
        <v>14</v>
      </c>
      <c r="AA21" s="30" t="s">
        <v>12</v>
      </c>
      <c r="AB21" s="99" t="s">
        <v>59</v>
      </c>
      <c r="AC21" s="33" t="s">
        <v>16</v>
      </c>
      <c r="AD21" s="104" t="s">
        <v>36</v>
      </c>
      <c r="AE21" s="27" t="s">
        <v>13</v>
      </c>
      <c r="AF21" s="28" t="s">
        <v>14</v>
      </c>
      <c r="AG21" s="30" t="s">
        <v>12</v>
      </c>
      <c r="AH21" s="27" t="s">
        <v>13</v>
      </c>
      <c r="AI21" s="99" t="s">
        <v>61</v>
      </c>
      <c r="AJ21" s="105" t="s">
        <v>14</v>
      </c>
      <c r="AK21" s="27" t="s">
        <v>13</v>
      </c>
      <c r="AL21" s="28" t="s">
        <v>14</v>
      </c>
      <c r="AM21" s="30" t="s">
        <v>12</v>
      </c>
      <c r="AN21" s="27" t="s">
        <v>13</v>
      </c>
      <c r="AO21" s="93" t="s">
        <v>36</v>
      </c>
      <c r="AP21" s="102" t="s">
        <v>63</v>
      </c>
      <c r="AQ21" s="27" t="s">
        <v>13</v>
      </c>
      <c r="AR21" s="28" t="s">
        <v>14</v>
      </c>
      <c r="AS21" s="30" t="s">
        <v>12</v>
      </c>
      <c r="AT21" s="27" t="s">
        <v>13</v>
      </c>
      <c r="AU21" s="104" t="s">
        <v>36</v>
      </c>
      <c r="AV21" s="29" t="s">
        <v>15</v>
      </c>
      <c r="AW21" s="27" t="s">
        <v>13</v>
      </c>
      <c r="AX21" s="28" t="s">
        <v>14</v>
      </c>
      <c r="AY21" s="30" t="s">
        <v>12</v>
      </c>
      <c r="AZ21" s="27" t="s">
        <v>13</v>
      </c>
      <c r="BA21" s="99" t="s">
        <v>60</v>
      </c>
      <c r="BB21" s="93" t="s">
        <v>36</v>
      </c>
      <c r="BC21" s="27" t="s">
        <v>13</v>
      </c>
      <c r="BD21" s="28" t="s">
        <v>14</v>
      </c>
      <c r="BE21" s="30" t="s">
        <v>12</v>
      </c>
      <c r="BF21" s="27" t="s">
        <v>13</v>
      </c>
      <c r="BG21" s="32" t="s">
        <v>18</v>
      </c>
    </row>
    <row r="22" spans="1:59" ht="23.25" customHeight="1">
      <c r="A22" s="151"/>
      <c r="B22" s="21">
        <v>16</v>
      </c>
      <c r="C22" s="110" t="s">
        <v>14</v>
      </c>
      <c r="D22" s="30" t="s">
        <v>12</v>
      </c>
      <c r="E22" s="27" t="s">
        <v>13</v>
      </c>
      <c r="F22" s="33" t="s">
        <v>16</v>
      </c>
      <c r="G22" s="102" t="s">
        <v>63</v>
      </c>
      <c r="H22" s="27" t="s">
        <v>13</v>
      </c>
      <c r="I22" s="28" t="s">
        <v>14</v>
      </c>
      <c r="J22" s="30" t="s">
        <v>12</v>
      </c>
      <c r="K22" s="27" t="s">
        <v>13</v>
      </c>
      <c r="L22" s="30" t="s">
        <v>12</v>
      </c>
      <c r="M22" s="29" t="s">
        <v>15</v>
      </c>
      <c r="N22" s="27" t="s">
        <v>13</v>
      </c>
      <c r="O22" s="107" t="s">
        <v>18</v>
      </c>
      <c r="P22" s="30" t="s">
        <v>12</v>
      </c>
      <c r="Q22" s="27" t="s">
        <v>13</v>
      </c>
      <c r="R22" s="99" t="s">
        <v>60</v>
      </c>
      <c r="S22" s="102" t="s">
        <v>63</v>
      </c>
      <c r="T22" s="93" t="s">
        <v>36</v>
      </c>
      <c r="U22" s="28" t="s">
        <v>14</v>
      </c>
      <c r="V22" s="30" t="s">
        <v>12</v>
      </c>
      <c r="W22" s="27" t="s">
        <v>13</v>
      </c>
      <c r="X22" s="32" t="s">
        <v>18</v>
      </c>
      <c r="Y22" s="29" t="s">
        <v>15</v>
      </c>
      <c r="Z22" s="27" t="s">
        <v>13</v>
      </c>
      <c r="AA22" s="28" t="s">
        <v>14</v>
      </c>
      <c r="AB22" s="30" t="s">
        <v>12</v>
      </c>
      <c r="AC22" s="99" t="s">
        <v>59</v>
      </c>
      <c r="AD22" s="33" t="s">
        <v>16</v>
      </c>
      <c r="AE22" s="104" t="s">
        <v>36</v>
      </c>
      <c r="AF22" s="27" t="s">
        <v>13</v>
      </c>
      <c r="AG22" s="28" t="s">
        <v>14</v>
      </c>
      <c r="AH22" s="30" t="s">
        <v>12</v>
      </c>
      <c r="AI22" s="27" t="s">
        <v>13</v>
      </c>
      <c r="AJ22" s="99" t="s">
        <v>61</v>
      </c>
      <c r="AK22" s="102" t="s">
        <v>62</v>
      </c>
      <c r="AL22" s="27" t="s">
        <v>13</v>
      </c>
      <c r="AM22" s="28" t="s">
        <v>14</v>
      </c>
      <c r="AN22" s="30" t="s">
        <v>12</v>
      </c>
      <c r="AO22" s="27" t="s">
        <v>13</v>
      </c>
      <c r="AP22" s="93" t="s">
        <v>36</v>
      </c>
      <c r="AQ22" s="102" t="s">
        <v>63</v>
      </c>
      <c r="AR22" s="27" t="s">
        <v>13</v>
      </c>
      <c r="AS22" s="28" t="s">
        <v>14</v>
      </c>
      <c r="AT22" s="30" t="s">
        <v>12</v>
      </c>
      <c r="AU22" s="27" t="s">
        <v>13</v>
      </c>
      <c r="AV22" s="104" t="s">
        <v>36</v>
      </c>
      <c r="AW22" s="29" t="s">
        <v>15</v>
      </c>
      <c r="AX22" s="27" t="s">
        <v>13</v>
      </c>
      <c r="AY22" s="30" t="s">
        <v>12</v>
      </c>
      <c r="AZ22" s="30" t="s">
        <v>12</v>
      </c>
      <c r="BA22" s="27" t="s">
        <v>13</v>
      </c>
      <c r="BB22" s="99" t="s">
        <v>60</v>
      </c>
      <c r="BC22" s="31" t="s">
        <v>17</v>
      </c>
      <c r="BD22" s="27" t="s">
        <v>13</v>
      </c>
      <c r="BE22" s="28" t="s">
        <v>14</v>
      </c>
      <c r="BF22" s="30" t="s">
        <v>12</v>
      </c>
      <c r="BG22" s="27" t="s">
        <v>13</v>
      </c>
    </row>
    <row r="23" spans="1:59" ht="23.25" customHeight="1">
      <c r="A23" s="151"/>
      <c r="B23" s="21">
        <v>17</v>
      </c>
      <c r="C23" s="106" t="s">
        <v>16</v>
      </c>
      <c r="D23" s="28" t="s">
        <v>14</v>
      </c>
      <c r="E23" s="30" t="s">
        <v>12</v>
      </c>
      <c r="F23" s="27" t="s">
        <v>13</v>
      </c>
      <c r="G23" s="33" t="s">
        <v>16</v>
      </c>
      <c r="H23" s="30" t="s">
        <v>12</v>
      </c>
      <c r="I23" s="27" t="s">
        <v>13</v>
      </c>
      <c r="J23" s="28" t="s">
        <v>14</v>
      </c>
      <c r="K23" s="30" t="s">
        <v>12</v>
      </c>
      <c r="L23" s="27" t="s">
        <v>13</v>
      </c>
      <c r="M23" s="104" t="s">
        <v>36</v>
      </c>
      <c r="N23" s="29" t="s">
        <v>15</v>
      </c>
      <c r="O23" s="27" t="s">
        <v>13</v>
      </c>
      <c r="P23" s="28" t="s">
        <v>14</v>
      </c>
      <c r="Q23" s="30" t="s">
        <v>12</v>
      </c>
      <c r="R23" s="27" t="s">
        <v>13</v>
      </c>
      <c r="S23" s="28" t="s">
        <v>14</v>
      </c>
      <c r="T23" s="102" t="s">
        <v>63</v>
      </c>
      <c r="U23" s="93" t="s">
        <v>36</v>
      </c>
      <c r="V23" s="28" t="s">
        <v>14</v>
      </c>
      <c r="W23" s="30" t="s">
        <v>12</v>
      </c>
      <c r="X23" s="27" t="s">
        <v>13</v>
      </c>
      <c r="Y23" s="32" t="s">
        <v>18</v>
      </c>
      <c r="Z23" s="29" t="s">
        <v>15</v>
      </c>
      <c r="AA23" s="27" t="s">
        <v>13</v>
      </c>
      <c r="AB23" s="28" t="s">
        <v>14</v>
      </c>
      <c r="AC23" s="30" t="s">
        <v>12</v>
      </c>
      <c r="AD23" s="28" t="s">
        <v>14</v>
      </c>
      <c r="AE23" s="33" t="s">
        <v>16</v>
      </c>
      <c r="AF23" s="104" t="s">
        <v>36</v>
      </c>
      <c r="AG23" s="27" t="s">
        <v>13</v>
      </c>
      <c r="AH23" s="28" t="s">
        <v>14</v>
      </c>
      <c r="AI23" s="30" t="s">
        <v>12</v>
      </c>
      <c r="AJ23" s="27" t="s">
        <v>13</v>
      </c>
      <c r="AK23" s="99" t="s">
        <v>61</v>
      </c>
      <c r="AL23" s="102" t="s">
        <v>62</v>
      </c>
      <c r="AM23" s="27" t="s">
        <v>13</v>
      </c>
      <c r="AN23" s="28" t="s">
        <v>14</v>
      </c>
      <c r="AO23" s="30" t="s">
        <v>12</v>
      </c>
      <c r="AP23" s="27" t="s">
        <v>13</v>
      </c>
      <c r="AQ23" s="93" t="s">
        <v>36</v>
      </c>
      <c r="AR23" s="30" t="s">
        <v>12</v>
      </c>
      <c r="AS23" s="27" t="s">
        <v>13</v>
      </c>
      <c r="AT23" s="28" t="s">
        <v>14</v>
      </c>
      <c r="AU23" s="30" t="s">
        <v>12</v>
      </c>
      <c r="AV23" s="27" t="s">
        <v>13</v>
      </c>
      <c r="AW23" s="30" t="s">
        <v>12</v>
      </c>
      <c r="AX23" s="29" t="s">
        <v>15</v>
      </c>
      <c r="AY23" s="27" t="s">
        <v>13</v>
      </c>
      <c r="AZ23" s="28" t="s">
        <v>14</v>
      </c>
      <c r="BA23" s="30" t="s">
        <v>12</v>
      </c>
      <c r="BB23" s="27" t="s">
        <v>13</v>
      </c>
      <c r="BC23" s="99" t="s">
        <v>60</v>
      </c>
      <c r="BD23" s="31" t="s">
        <v>17</v>
      </c>
      <c r="BE23" s="27" t="s">
        <v>13</v>
      </c>
      <c r="BF23" s="28" t="s">
        <v>14</v>
      </c>
      <c r="BG23" s="30" t="s">
        <v>12</v>
      </c>
    </row>
    <row r="24" spans="1:59" ht="23.25" customHeight="1">
      <c r="A24" s="152"/>
      <c r="B24" s="21">
        <v>18</v>
      </c>
      <c r="C24" s="105" t="s">
        <v>14</v>
      </c>
      <c r="D24" s="27" t="s">
        <v>13</v>
      </c>
      <c r="E24" s="28" t="s">
        <v>14</v>
      </c>
      <c r="F24" s="30" t="s">
        <v>12</v>
      </c>
      <c r="G24" s="27" t="s">
        <v>13</v>
      </c>
      <c r="H24" s="33" t="s">
        <v>16</v>
      </c>
      <c r="I24" s="102" t="s">
        <v>63</v>
      </c>
      <c r="J24" s="27" t="s">
        <v>13</v>
      </c>
      <c r="K24" s="28" t="s">
        <v>14</v>
      </c>
      <c r="L24" s="30" t="s">
        <v>12</v>
      </c>
      <c r="M24" s="27" t="s">
        <v>13</v>
      </c>
      <c r="N24" s="109" t="s">
        <v>18</v>
      </c>
      <c r="O24" s="106" t="s">
        <v>16</v>
      </c>
      <c r="P24" s="27" t="s">
        <v>13</v>
      </c>
      <c r="Q24" s="28" t="s">
        <v>14</v>
      </c>
      <c r="R24" s="30" t="s">
        <v>12</v>
      </c>
      <c r="S24" s="27" t="s">
        <v>13</v>
      </c>
      <c r="T24" s="99" t="s">
        <v>60</v>
      </c>
      <c r="U24" s="102" t="s">
        <v>63</v>
      </c>
      <c r="V24" s="93" t="s">
        <v>36</v>
      </c>
      <c r="W24" s="28" t="s">
        <v>14</v>
      </c>
      <c r="X24" s="30" t="s">
        <v>12</v>
      </c>
      <c r="Y24" s="27" t="s">
        <v>13</v>
      </c>
      <c r="Z24" s="32" t="s">
        <v>18</v>
      </c>
      <c r="AA24" s="29" t="s">
        <v>15</v>
      </c>
      <c r="AB24" s="27" t="s">
        <v>13</v>
      </c>
      <c r="AC24" s="28" t="s">
        <v>14</v>
      </c>
      <c r="AD24" s="30" t="s">
        <v>12</v>
      </c>
      <c r="AE24" s="99" t="s">
        <v>59</v>
      </c>
      <c r="AF24" s="33" t="s">
        <v>16</v>
      </c>
      <c r="AG24" s="104" t="s">
        <v>36</v>
      </c>
      <c r="AH24" s="27" t="s">
        <v>13</v>
      </c>
      <c r="AI24" s="28" t="s">
        <v>14</v>
      </c>
      <c r="AJ24" s="30" t="s">
        <v>12</v>
      </c>
      <c r="AK24" s="27" t="s">
        <v>13</v>
      </c>
      <c r="AL24" s="105" t="s">
        <v>14</v>
      </c>
      <c r="AM24" s="105" t="s">
        <v>14</v>
      </c>
      <c r="AN24" s="27" t="s">
        <v>13</v>
      </c>
      <c r="AO24" s="28" t="s">
        <v>14</v>
      </c>
      <c r="AP24" s="30" t="s">
        <v>12</v>
      </c>
      <c r="AQ24" s="27" t="s">
        <v>13</v>
      </c>
      <c r="AR24" s="33" t="s">
        <v>16</v>
      </c>
      <c r="AS24" s="102" t="s">
        <v>63</v>
      </c>
      <c r="AT24" s="27" t="s">
        <v>13</v>
      </c>
      <c r="AU24" s="28" t="s">
        <v>14</v>
      </c>
      <c r="AV24" s="30" t="s">
        <v>12</v>
      </c>
      <c r="AW24" s="27" t="s">
        <v>13</v>
      </c>
      <c r="AX24" s="104" t="s">
        <v>36</v>
      </c>
      <c r="AY24" s="29" t="s">
        <v>15</v>
      </c>
      <c r="AZ24" s="27" t="s">
        <v>13</v>
      </c>
      <c r="BA24" s="28" t="s">
        <v>14</v>
      </c>
      <c r="BB24" s="30" t="s">
        <v>12</v>
      </c>
      <c r="BC24" s="27" t="s">
        <v>13</v>
      </c>
      <c r="BD24" s="99" t="s">
        <v>60</v>
      </c>
      <c r="BE24" s="31" t="s">
        <v>17</v>
      </c>
      <c r="BF24" s="27" t="s">
        <v>13</v>
      </c>
      <c r="BG24" s="28" t="s">
        <v>14</v>
      </c>
    </row>
    <row r="25" spans="1:59" ht="23.25" customHeight="1">
      <c r="A25" s="150" t="s">
        <v>52</v>
      </c>
      <c r="B25" s="21">
        <v>19</v>
      </c>
      <c r="C25" s="99" t="s">
        <v>61</v>
      </c>
      <c r="D25" s="102" t="s">
        <v>62</v>
      </c>
      <c r="E25" s="106" t="s">
        <v>16</v>
      </c>
      <c r="F25" s="28" t="s">
        <v>14</v>
      </c>
      <c r="G25" s="30" t="s">
        <v>12</v>
      </c>
      <c r="H25" s="30" t="s">
        <v>12</v>
      </c>
      <c r="I25" s="33" t="s">
        <v>16</v>
      </c>
      <c r="J25" s="102" t="s">
        <v>63</v>
      </c>
      <c r="K25" s="27" t="s">
        <v>13</v>
      </c>
      <c r="L25" s="28" t="s">
        <v>14</v>
      </c>
      <c r="M25" s="30" t="s">
        <v>12</v>
      </c>
      <c r="N25" s="27" t="s">
        <v>13</v>
      </c>
      <c r="O25" s="104" t="s">
        <v>36</v>
      </c>
      <c r="P25" s="29" t="s">
        <v>15</v>
      </c>
      <c r="Q25" s="27" t="s">
        <v>13</v>
      </c>
      <c r="R25" s="28" t="s">
        <v>14</v>
      </c>
      <c r="S25" s="30" t="s">
        <v>12</v>
      </c>
      <c r="T25" s="27" t="s">
        <v>13</v>
      </c>
      <c r="U25" s="99" t="s">
        <v>60</v>
      </c>
      <c r="V25" s="102" t="s">
        <v>63</v>
      </c>
      <c r="W25" s="93" t="s">
        <v>36</v>
      </c>
      <c r="X25" s="28" t="s">
        <v>14</v>
      </c>
      <c r="Y25" s="30" t="s">
        <v>12</v>
      </c>
      <c r="Z25" s="27" t="s">
        <v>13</v>
      </c>
      <c r="AA25" s="32" t="s">
        <v>18</v>
      </c>
      <c r="AB25" s="29" t="s">
        <v>15</v>
      </c>
      <c r="AC25" s="27" t="s">
        <v>13</v>
      </c>
      <c r="AD25" s="28" t="s">
        <v>14</v>
      </c>
      <c r="AE25" s="30" t="s">
        <v>12</v>
      </c>
      <c r="AF25" s="99" t="s">
        <v>59</v>
      </c>
      <c r="AG25" s="33" t="s">
        <v>16</v>
      </c>
      <c r="AH25" s="104" t="s">
        <v>36</v>
      </c>
      <c r="AI25" s="27" t="s">
        <v>13</v>
      </c>
      <c r="AJ25" s="28" t="s">
        <v>14</v>
      </c>
      <c r="AK25" s="30" t="s">
        <v>12</v>
      </c>
      <c r="AL25" s="27" t="s">
        <v>13</v>
      </c>
      <c r="AM25" s="99" t="s">
        <v>61</v>
      </c>
      <c r="AN25" s="102" t="s">
        <v>62</v>
      </c>
      <c r="AO25" s="27" t="s">
        <v>13</v>
      </c>
      <c r="AP25" s="28" t="s">
        <v>14</v>
      </c>
      <c r="AQ25" s="30" t="s">
        <v>12</v>
      </c>
      <c r="AR25" s="27" t="s">
        <v>13</v>
      </c>
      <c r="AS25" s="33" t="s">
        <v>16</v>
      </c>
      <c r="AT25" s="102" t="s">
        <v>63</v>
      </c>
      <c r="AU25" s="27" t="s">
        <v>13</v>
      </c>
      <c r="AV25" s="28" t="s">
        <v>14</v>
      </c>
      <c r="AW25" s="30" t="s">
        <v>12</v>
      </c>
      <c r="AX25" s="27" t="s">
        <v>13</v>
      </c>
      <c r="AY25" s="104" t="s">
        <v>36</v>
      </c>
      <c r="AZ25" s="29" t="s">
        <v>15</v>
      </c>
      <c r="BA25" s="27" t="s">
        <v>13</v>
      </c>
      <c r="BB25" s="28" t="s">
        <v>14</v>
      </c>
      <c r="BC25" s="30" t="s">
        <v>12</v>
      </c>
      <c r="BD25" s="27" t="s">
        <v>13</v>
      </c>
      <c r="BE25" s="99" t="s">
        <v>60</v>
      </c>
      <c r="BF25" s="31" t="s">
        <v>17</v>
      </c>
      <c r="BG25" s="27" t="s">
        <v>13</v>
      </c>
    </row>
    <row r="26" spans="1:59" ht="23.25" customHeight="1">
      <c r="A26" s="151"/>
      <c r="B26" s="21">
        <v>20</v>
      </c>
      <c r="C26" s="108" t="s">
        <v>13</v>
      </c>
      <c r="D26" s="32" t="s">
        <v>18</v>
      </c>
      <c r="E26" s="102" t="s">
        <v>62</v>
      </c>
      <c r="F26" s="27" t="s">
        <v>13</v>
      </c>
      <c r="G26" s="28" t="s">
        <v>14</v>
      </c>
      <c r="H26" s="30" t="s">
        <v>12</v>
      </c>
      <c r="I26" s="27" t="s">
        <v>13</v>
      </c>
      <c r="J26" s="33" t="s">
        <v>16</v>
      </c>
      <c r="K26" s="30" t="s">
        <v>12</v>
      </c>
      <c r="L26" s="27" t="s">
        <v>13</v>
      </c>
      <c r="M26" s="28" t="s">
        <v>14</v>
      </c>
      <c r="N26" s="30" t="s">
        <v>12</v>
      </c>
      <c r="O26" s="27" t="s">
        <v>13</v>
      </c>
      <c r="P26" s="104" t="s">
        <v>36</v>
      </c>
      <c r="Q26" s="29" t="s">
        <v>15</v>
      </c>
      <c r="R26" s="27" t="s">
        <v>13</v>
      </c>
      <c r="S26" s="107" t="s">
        <v>18</v>
      </c>
      <c r="T26" s="30" t="s">
        <v>12</v>
      </c>
      <c r="U26" s="27" t="s">
        <v>13</v>
      </c>
      <c r="V26" s="28" t="s">
        <v>14</v>
      </c>
      <c r="W26" s="109" t="s">
        <v>18</v>
      </c>
      <c r="X26" s="27" t="s">
        <v>13</v>
      </c>
      <c r="Y26" s="28" t="s">
        <v>14</v>
      </c>
      <c r="Z26" s="30" t="s">
        <v>12</v>
      </c>
      <c r="AA26" s="27" t="s">
        <v>13</v>
      </c>
      <c r="AB26" s="32" t="s">
        <v>18</v>
      </c>
      <c r="AC26" s="29" t="s">
        <v>15</v>
      </c>
      <c r="AD26" s="27" t="s">
        <v>13</v>
      </c>
      <c r="AE26" s="28" t="s">
        <v>14</v>
      </c>
      <c r="AF26" s="30" t="s">
        <v>12</v>
      </c>
      <c r="AG26" s="28" t="s">
        <v>14</v>
      </c>
      <c r="AH26" s="33" t="s">
        <v>16</v>
      </c>
      <c r="AI26" s="104" t="s">
        <v>36</v>
      </c>
      <c r="AJ26" s="27" t="s">
        <v>13</v>
      </c>
      <c r="AK26" s="28" t="s">
        <v>14</v>
      </c>
      <c r="AL26" s="30" t="s">
        <v>12</v>
      </c>
      <c r="AM26" s="27" t="s">
        <v>13</v>
      </c>
      <c r="AN26" s="99" t="s">
        <v>61</v>
      </c>
      <c r="AO26" s="102" t="s">
        <v>62</v>
      </c>
      <c r="AP26" s="27" t="s">
        <v>13</v>
      </c>
      <c r="AQ26" s="28" t="s">
        <v>14</v>
      </c>
      <c r="AR26" s="30" t="s">
        <v>12</v>
      </c>
      <c r="AS26" s="27" t="s">
        <v>13</v>
      </c>
      <c r="AT26" s="33" t="s">
        <v>16</v>
      </c>
      <c r="AU26" s="30" t="s">
        <v>12</v>
      </c>
      <c r="AV26" s="27" t="s">
        <v>13</v>
      </c>
      <c r="AW26" s="28" t="s">
        <v>14</v>
      </c>
      <c r="AX26" s="30" t="s">
        <v>12</v>
      </c>
      <c r="AY26" s="27" t="s">
        <v>13</v>
      </c>
      <c r="AZ26" s="104" t="s">
        <v>36</v>
      </c>
      <c r="BA26" s="29" t="s">
        <v>15</v>
      </c>
      <c r="BB26" s="27" t="s">
        <v>13</v>
      </c>
      <c r="BC26" s="30" t="s">
        <v>12</v>
      </c>
      <c r="BD26" s="30" t="s">
        <v>12</v>
      </c>
      <c r="BE26" s="27" t="s">
        <v>13</v>
      </c>
      <c r="BF26" s="99" t="s">
        <v>60</v>
      </c>
      <c r="BG26" s="31" t="s">
        <v>17</v>
      </c>
    </row>
    <row r="27" spans="1:59" ht="23.25" customHeight="1">
      <c r="A27" s="151"/>
      <c r="B27" s="21">
        <v>21</v>
      </c>
      <c r="C27" s="30" t="s">
        <v>12</v>
      </c>
      <c r="D27" s="27" t="s">
        <v>13</v>
      </c>
      <c r="E27" s="32" t="s">
        <v>18</v>
      </c>
      <c r="F27" s="105" t="s">
        <v>14</v>
      </c>
      <c r="G27" s="27" t="s">
        <v>13</v>
      </c>
      <c r="H27" s="28" t="s">
        <v>14</v>
      </c>
      <c r="I27" s="30" t="s">
        <v>12</v>
      </c>
      <c r="J27" s="27" t="s">
        <v>13</v>
      </c>
      <c r="K27" s="33" t="s">
        <v>16</v>
      </c>
      <c r="L27" s="102" t="s">
        <v>63</v>
      </c>
      <c r="M27" s="27" t="s">
        <v>13</v>
      </c>
      <c r="N27" s="28" t="s">
        <v>14</v>
      </c>
      <c r="O27" s="30" t="s">
        <v>12</v>
      </c>
      <c r="P27" s="27" t="s">
        <v>13</v>
      </c>
      <c r="Q27" s="30" t="s">
        <v>12</v>
      </c>
      <c r="R27" s="29" t="s">
        <v>15</v>
      </c>
      <c r="S27" s="27" t="s">
        <v>13</v>
      </c>
      <c r="T27" s="28" t="s">
        <v>14</v>
      </c>
      <c r="U27" s="30" t="s">
        <v>12</v>
      </c>
      <c r="V27" s="27" t="s">
        <v>13</v>
      </c>
      <c r="W27" s="99" t="s">
        <v>60</v>
      </c>
      <c r="X27" s="102" t="s">
        <v>63</v>
      </c>
      <c r="Y27" s="27" t="s">
        <v>13</v>
      </c>
      <c r="Z27" s="28" t="s">
        <v>14</v>
      </c>
      <c r="AA27" s="30" t="s">
        <v>12</v>
      </c>
      <c r="AB27" s="27" t="s">
        <v>13</v>
      </c>
      <c r="AC27" s="32" t="s">
        <v>18</v>
      </c>
      <c r="AD27" s="29" t="s">
        <v>15</v>
      </c>
      <c r="AE27" s="27" t="s">
        <v>13</v>
      </c>
      <c r="AF27" s="28" t="s">
        <v>14</v>
      </c>
      <c r="AG27" s="30" t="s">
        <v>12</v>
      </c>
      <c r="AH27" s="99" t="s">
        <v>59</v>
      </c>
      <c r="AI27" s="33" t="s">
        <v>16</v>
      </c>
      <c r="AJ27" s="104" t="s">
        <v>36</v>
      </c>
      <c r="AK27" s="27" t="s">
        <v>13</v>
      </c>
      <c r="AL27" s="28" t="s">
        <v>14</v>
      </c>
      <c r="AM27" s="30" t="s">
        <v>12</v>
      </c>
      <c r="AN27" s="27" t="s">
        <v>13</v>
      </c>
      <c r="AO27" s="99" t="s">
        <v>61</v>
      </c>
      <c r="AP27" s="105" t="s">
        <v>14</v>
      </c>
      <c r="AQ27" s="27" t="s">
        <v>13</v>
      </c>
      <c r="AR27" s="28" t="s">
        <v>14</v>
      </c>
      <c r="AS27" s="30" t="s">
        <v>12</v>
      </c>
      <c r="AT27" s="27" t="s">
        <v>13</v>
      </c>
      <c r="AU27" s="33" t="s">
        <v>16</v>
      </c>
      <c r="AV27" s="102" t="s">
        <v>63</v>
      </c>
      <c r="AW27" s="27" t="s">
        <v>13</v>
      </c>
      <c r="AX27" s="28" t="s">
        <v>14</v>
      </c>
      <c r="AY27" s="30" t="s">
        <v>12</v>
      </c>
      <c r="AZ27" s="27" t="s">
        <v>13</v>
      </c>
      <c r="BA27" s="30" t="s">
        <v>12</v>
      </c>
      <c r="BB27" s="29" t="s">
        <v>15</v>
      </c>
      <c r="BC27" s="27" t="s">
        <v>13</v>
      </c>
      <c r="BD27" s="28" t="s">
        <v>14</v>
      </c>
      <c r="BE27" s="30" t="s">
        <v>12</v>
      </c>
      <c r="BF27" s="27" t="s">
        <v>13</v>
      </c>
      <c r="BG27" s="99" t="s">
        <v>60</v>
      </c>
    </row>
    <row r="28" spans="1:59" ht="23.25" customHeight="1">
      <c r="A28" s="151"/>
      <c r="B28" s="21">
        <v>22</v>
      </c>
      <c r="C28" s="28" t="s">
        <v>14</v>
      </c>
      <c r="D28" s="30" t="s">
        <v>12</v>
      </c>
      <c r="E28" s="27" t="s">
        <v>13</v>
      </c>
      <c r="F28" s="99" t="s">
        <v>61</v>
      </c>
      <c r="G28" s="102" t="s">
        <v>62</v>
      </c>
      <c r="H28" s="27" t="s">
        <v>13</v>
      </c>
      <c r="I28" s="28" t="s">
        <v>14</v>
      </c>
      <c r="J28" s="30" t="s">
        <v>12</v>
      </c>
      <c r="K28" s="27" t="s">
        <v>13</v>
      </c>
      <c r="L28" s="33" t="s">
        <v>16</v>
      </c>
      <c r="M28" s="102" t="s">
        <v>63</v>
      </c>
      <c r="N28" s="27" t="s">
        <v>13</v>
      </c>
      <c r="O28" s="28" t="s">
        <v>14</v>
      </c>
      <c r="P28" s="30" t="s">
        <v>12</v>
      </c>
      <c r="Q28" s="27" t="s">
        <v>13</v>
      </c>
      <c r="R28" s="104" t="s">
        <v>36</v>
      </c>
      <c r="S28" s="106" t="s">
        <v>16</v>
      </c>
      <c r="T28" s="27" t="s">
        <v>13</v>
      </c>
      <c r="U28" s="28" t="s">
        <v>14</v>
      </c>
      <c r="V28" s="30" t="s">
        <v>12</v>
      </c>
      <c r="W28" s="27" t="s">
        <v>13</v>
      </c>
      <c r="X28" s="99" t="s">
        <v>60</v>
      </c>
      <c r="Y28" s="102" t="s">
        <v>63</v>
      </c>
      <c r="Z28" s="27" t="s">
        <v>13</v>
      </c>
      <c r="AA28" s="28" t="s">
        <v>14</v>
      </c>
      <c r="AB28" s="30" t="s">
        <v>12</v>
      </c>
      <c r="AC28" s="27" t="s">
        <v>13</v>
      </c>
      <c r="AD28" s="32" t="s">
        <v>18</v>
      </c>
      <c r="AE28" s="29" t="s">
        <v>15</v>
      </c>
      <c r="AF28" s="27" t="s">
        <v>13</v>
      </c>
      <c r="AG28" s="28" t="s">
        <v>14</v>
      </c>
      <c r="AH28" s="30" t="s">
        <v>12</v>
      </c>
      <c r="AI28" s="99" t="s">
        <v>59</v>
      </c>
      <c r="AJ28" s="33" t="s">
        <v>16</v>
      </c>
      <c r="AK28" s="104" t="s">
        <v>36</v>
      </c>
      <c r="AL28" s="27" t="s">
        <v>13</v>
      </c>
      <c r="AM28" s="28" t="s">
        <v>14</v>
      </c>
      <c r="AN28" s="30" t="s">
        <v>12</v>
      </c>
      <c r="AO28" s="27" t="s">
        <v>13</v>
      </c>
      <c r="AP28" s="105" t="s">
        <v>14</v>
      </c>
      <c r="AQ28" s="102" t="s">
        <v>62</v>
      </c>
      <c r="AR28" s="27" t="s">
        <v>13</v>
      </c>
      <c r="AS28" s="28" t="s">
        <v>14</v>
      </c>
      <c r="AT28" s="30" t="s">
        <v>12</v>
      </c>
      <c r="AU28" s="27" t="s">
        <v>13</v>
      </c>
      <c r="AV28" s="33" t="s">
        <v>16</v>
      </c>
      <c r="AW28" s="102" t="s">
        <v>63</v>
      </c>
      <c r="AX28" s="27" t="s">
        <v>13</v>
      </c>
      <c r="AY28" s="28" t="s">
        <v>14</v>
      </c>
      <c r="AZ28" s="30" t="s">
        <v>12</v>
      </c>
      <c r="BA28" s="27" t="s">
        <v>13</v>
      </c>
      <c r="BB28" s="93" t="s">
        <v>36</v>
      </c>
      <c r="BC28" s="29" t="s">
        <v>15</v>
      </c>
      <c r="BD28" s="27" t="s">
        <v>13</v>
      </c>
      <c r="BE28" s="28" t="s">
        <v>14</v>
      </c>
      <c r="BF28" s="30" t="s">
        <v>12</v>
      </c>
      <c r="BG28" s="27" t="s">
        <v>13</v>
      </c>
    </row>
    <row r="29" spans="1:59" ht="23.25" customHeight="1">
      <c r="A29" s="151"/>
      <c r="B29" s="21">
        <v>23</v>
      </c>
      <c r="C29" s="109" t="s">
        <v>18</v>
      </c>
      <c r="D29" s="28" t="s">
        <v>14</v>
      </c>
      <c r="E29" s="30" t="s">
        <v>12</v>
      </c>
      <c r="F29" s="27" t="s">
        <v>13</v>
      </c>
      <c r="G29" s="32" t="s">
        <v>18</v>
      </c>
      <c r="H29" s="102" t="s">
        <v>62</v>
      </c>
      <c r="I29" s="27" t="s">
        <v>13</v>
      </c>
      <c r="J29" s="28" t="s">
        <v>14</v>
      </c>
      <c r="K29" s="30" t="s">
        <v>12</v>
      </c>
      <c r="L29" s="27" t="s">
        <v>13</v>
      </c>
      <c r="M29" s="33" t="s">
        <v>16</v>
      </c>
      <c r="N29" s="30" t="s">
        <v>12</v>
      </c>
      <c r="O29" s="27" t="s">
        <v>13</v>
      </c>
      <c r="P29" s="28" t="s">
        <v>14</v>
      </c>
      <c r="Q29" s="30" t="s">
        <v>12</v>
      </c>
      <c r="R29" s="27" t="s">
        <v>13</v>
      </c>
      <c r="S29" s="30" t="s">
        <v>12</v>
      </c>
      <c r="T29" s="29" t="s">
        <v>15</v>
      </c>
      <c r="U29" s="27" t="s">
        <v>13</v>
      </c>
      <c r="V29" s="28" t="s">
        <v>14</v>
      </c>
      <c r="W29" s="30" t="s">
        <v>12</v>
      </c>
      <c r="X29" s="27" t="s">
        <v>13</v>
      </c>
      <c r="Y29" s="99" t="s">
        <v>60</v>
      </c>
      <c r="Z29" s="102" t="s">
        <v>63</v>
      </c>
      <c r="AA29" s="27" t="s">
        <v>13</v>
      </c>
      <c r="AB29" s="28" t="s">
        <v>14</v>
      </c>
      <c r="AC29" s="30" t="s">
        <v>12</v>
      </c>
      <c r="AD29" s="27" t="s">
        <v>13</v>
      </c>
      <c r="AE29" s="32" t="s">
        <v>18</v>
      </c>
      <c r="AF29" s="29" t="s">
        <v>15</v>
      </c>
      <c r="AG29" s="27" t="s">
        <v>13</v>
      </c>
      <c r="AH29" s="28" t="s">
        <v>14</v>
      </c>
      <c r="AI29" s="30" t="s">
        <v>12</v>
      </c>
      <c r="AJ29" s="28" t="s">
        <v>14</v>
      </c>
      <c r="AK29" s="33" t="s">
        <v>16</v>
      </c>
      <c r="AL29" s="104" t="s">
        <v>36</v>
      </c>
      <c r="AM29" s="27" t="s">
        <v>13</v>
      </c>
      <c r="AN29" s="28" t="s">
        <v>14</v>
      </c>
      <c r="AO29" s="30" t="s">
        <v>12</v>
      </c>
      <c r="AP29" s="27" t="s">
        <v>13</v>
      </c>
      <c r="AQ29" s="99" t="s">
        <v>61</v>
      </c>
      <c r="AR29" s="102" t="s">
        <v>62</v>
      </c>
      <c r="AS29" s="27" t="s">
        <v>13</v>
      </c>
      <c r="AT29" s="28" t="s">
        <v>14</v>
      </c>
      <c r="AU29" s="30" t="s">
        <v>12</v>
      </c>
      <c r="AV29" s="27" t="s">
        <v>13</v>
      </c>
      <c r="AW29" s="33" t="s">
        <v>16</v>
      </c>
      <c r="AX29" s="102" t="s">
        <v>63</v>
      </c>
      <c r="AY29" s="27" t="s">
        <v>13</v>
      </c>
      <c r="AZ29" s="28" t="s">
        <v>14</v>
      </c>
      <c r="BA29" s="30" t="s">
        <v>12</v>
      </c>
      <c r="BB29" s="27" t="s">
        <v>13</v>
      </c>
      <c r="BC29" s="104" t="s">
        <v>36</v>
      </c>
      <c r="BD29" s="29" t="s">
        <v>15</v>
      </c>
      <c r="BE29" s="27" t="s">
        <v>13</v>
      </c>
      <c r="BF29" s="28" t="s">
        <v>14</v>
      </c>
      <c r="BG29" s="30" t="s">
        <v>12</v>
      </c>
    </row>
    <row r="30" spans="1:59" ht="23.25" customHeight="1">
      <c r="A30" s="152"/>
      <c r="B30" s="21">
        <v>24</v>
      </c>
      <c r="C30" s="26" t="s">
        <v>36</v>
      </c>
      <c r="D30" s="27" t="s">
        <v>13</v>
      </c>
      <c r="E30" s="28" t="s">
        <v>14</v>
      </c>
      <c r="F30" s="30" t="s">
        <v>12</v>
      </c>
      <c r="G30" s="27" t="s">
        <v>13</v>
      </c>
      <c r="H30" s="32" t="s">
        <v>18</v>
      </c>
      <c r="I30" s="105" t="s">
        <v>14</v>
      </c>
      <c r="J30" s="27" t="s">
        <v>13</v>
      </c>
      <c r="K30" s="28" t="s">
        <v>14</v>
      </c>
      <c r="L30" s="30" t="s">
        <v>12</v>
      </c>
      <c r="M30" s="30" t="s">
        <v>12</v>
      </c>
      <c r="N30" s="33" t="s">
        <v>16</v>
      </c>
      <c r="O30" s="102" t="s">
        <v>63</v>
      </c>
      <c r="P30" s="27" t="s">
        <v>13</v>
      </c>
      <c r="Q30" s="28" t="s">
        <v>14</v>
      </c>
      <c r="R30" s="30" t="s">
        <v>12</v>
      </c>
      <c r="S30" s="27" t="s">
        <v>13</v>
      </c>
      <c r="T30" s="104" t="s">
        <v>36</v>
      </c>
      <c r="U30" s="29" t="s">
        <v>15</v>
      </c>
      <c r="V30" s="27" t="s">
        <v>13</v>
      </c>
      <c r="W30" s="93" t="s">
        <v>36</v>
      </c>
      <c r="X30" s="30" t="s">
        <v>12</v>
      </c>
      <c r="Y30" s="27" t="s">
        <v>13</v>
      </c>
      <c r="Z30" s="28" t="s">
        <v>14</v>
      </c>
      <c r="AA30" s="102" t="s">
        <v>63</v>
      </c>
      <c r="AB30" s="27" t="s">
        <v>13</v>
      </c>
      <c r="AC30" s="28" t="s">
        <v>14</v>
      </c>
      <c r="AD30" s="30" t="s">
        <v>12</v>
      </c>
      <c r="AE30" s="27" t="s">
        <v>13</v>
      </c>
      <c r="AF30" s="32" t="s">
        <v>18</v>
      </c>
      <c r="AG30" s="29" t="s">
        <v>15</v>
      </c>
      <c r="AH30" s="27" t="s">
        <v>13</v>
      </c>
      <c r="AI30" s="28" t="s">
        <v>14</v>
      </c>
      <c r="AJ30" s="30" t="s">
        <v>12</v>
      </c>
      <c r="AK30" s="99" t="s">
        <v>59</v>
      </c>
      <c r="AL30" s="33" t="s">
        <v>16</v>
      </c>
      <c r="AM30" s="104" t="s">
        <v>36</v>
      </c>
      <c r="AN30" s="27" t="s">
        <v>13</v>
      </c>
      <c r="AO30" s="28" t="s">
        <v>14</v>
      </c>
      <c r="AP30" s="30" t="s">
        <v>12</v>
      </c>
      <c r="AQ30" s="27" t="s">
        <v>13</v>
      </c>
      <c r="AR30" s="99" t="s">
        <v>61</v>
      </c>
      <c r="AS30" s="105" t="s">
        <v>14</v>
      </c>
      <c r="AT30" s="27" t="s">
        <v>13</v>
      </c>
      <c r="AU30" s="28" t="s">
        <v>14</v>
      </c>
      <c r="AV30" s="30" t="s">
        <v>12</v>
      </c>
      <c r="AW30" s="27" t="s">
        <v>13</v>
      </c>
      <c r="AX30" s="33" t="s">
        <v>16</v>
      </c>
      <c r="AY30" s="102" t="s">
        <v>63</v>
      </c>
      <c r="AZ30" s="27" t="s">
        <v>13</v>
      </c>
      <c r="BA30" s="28" t="s">
        <v>14</v>
      </c>
      <c r="BB30" s="30" t="s">
        <v>12</v>
      </c>
      <c r="BC30" s="27" t="s">
        <v>13</v>
      </c>
      <c r="BD30" s="104" t="s">
        <v>36</v>
      </c>
      <c r="BE30" s="29" t="s">
        <v>15</v>
      </c>
      <c r="BF30" s="27" t="s">
        <v>13</v>
      </c>
      <c r="BG30" s="93" t="s">
        <v>36</v>
      </c>
    </row>
    <row r="31" spans="1:59" ht="23.25" customHeight="1">
      <c r="A31" s="150" t="s">
        <v>50</v>
      </c>
      <c r="B31" s="21">
        <v>25</v>
      </c>
      <c r="C31" s="106" t="s">
        <v>16</v>
      </c>
      <c r="D31" s="104" t="s">
        <v>36</v>
      </c>
      <c r="E31" s="27" t="s">
        <v>13</v>
      </c>
      <c r="F31" s="28" t="s">
        <v>14</v>
      </c>
      <c r="G31" s="30" t="s">
        <v>12</v>
      </c>
      <c r="H31" s="27" t="s">
        <v>13</v>
      </c>
      <c r="I31" s="99" t="s">
        <v>61</v>
      </c>
      <c r="J31" s="102" t="s">
        <v>62</v>
      </c>
      <c r="K31" s="27" t="s">
        <v>13</v>
      </c>
      <c r="L31" s="28" t="s">
        <v>14</v>
      </c>
      <c r="M31" s="30" t="s">
        <v>12</v>
      </c>
      <c r="N31" s="27" t="s">
        <v>13</v>
      </c>
      <c r="O31" s="33" t="s">
        <v>16</v>
      </c>
      <c r="P31" s="102" t="s">
        <v>63</v>
      </c>
      <c r="Q31" s="27" t="s">
        <v>13</v>
      </c>
      <c r="R31" s="28" t="s">
        <v>14</v>
      </c>
      <c r="S31" s="30" t="s">
        <v>12</v>
      </c>
      <c r="T31" s="27" t="s">
        <v>13</v>
      </c>
      <c r="U31" s="30" t="s">
        <v>12</v>
      </c>
      <c r="V31" s="29" t="s">
        <v>15</v>
      </c>
      <c r="W31" s="27" t="s">
        <v>13</v>
      </c>
      <c r="X31" s="28" t="s">
        <v>14</v>
      </c>
      <c r="Y31" s="30" t="s">
        <v>12</v>
      </c>
      <c r="Z31" s="27" t="s">
        <v>13</v>
      </c>
      <c r="AA31" s="99" t="s">
        <v>60</v>
      </c>
      <c r="AB31" s="93" t="s">
        <v>36</v>
      </c>
      <c r="AC31" s="27" t="s">
        <v>13</v>
      </c>
      <c r="AD31" s="28" t="s">
        <v>14</v>
      </c>
      <c r="AE31" s="30" t="s">
        <v>12</v>
      </c>
      <c r="AF31" s="27" t="s">
        <v>13</v>
      </c>
      <c r="AG31" s="32" t="s">
        <v>18</v>
      </c>
      <c r="AH31" s="29" t="s">
        <v>15</v>
      </c>
      <c r="AI31" s="27" t="s">
        <v>13</v>
      </c>
      <c r="AJ31" s="28" t="s">
        <v>14</v>
      </c>
      <c r="AK31" s="30" t="s">
        <v>12</v>
      </c>
      <c r="AL31" s="99" t="s">
        <v>59</v>
      </c>
      <c r="AM31" s="33" t="s">
        <v>16</v>
      </c>
      <c r="AN31" s="104" t="s">
        <v>36</v>
      </c>
      <c r="AO31" s="27" t="s">
        <v>13</v>
      </c>
      <c r="AP31" s="28" t="s">
        <v>14</v>
      </c>
      <c r="AQ31" s="30" t="s">
        <v>12</v>
      </c>
      <c r="AR31" s="27" t="s">
        <v>13</v>
      </c>
      <c r="AS31" s="99" t="s">
        <v>61</v>
      </c>
      <c r="AT31" s="102" t="s">
        <v>62</v>
      </c>
      <c r="AU31" s="27" t="s">
        <v>13</v>
      </c>
      <c r="AV31" s="28" t="s">
        <v>14</v>
      </c>
      <c r="AW31" s="30" t="s">
        <v>12</v>
      </c>
      <c r="AX31" s="27" t="s">
        <v>13</v>
      </c>
      <c r="AY31" s="33" t="s">
        <v>16</v>
      </c>
      <c r="AZ31" s="102" t="s">
        <v>63</v>
      </c>
      <c r="BA31" s="27" t="s">
        <v>13</v>
      </c>
      <c r="BB31" s="28" t="s">
        <v>14</v>
      </c>
      <c r="BC31" s="30" t="s">
        <v>12</v>
      </c>
      <c r="BD31" s="27" t="s">
        <v>13</v>
      </c>
      <c r="BE31" s="30" t="s">
        <v>12</v>
      </c>
      <c r="BF31" s="29" t="s">
        <v>15</v>
      </c>
      <c r="BG31" s="27" t="s">
        <v>13</v>
      </c>
    </row>
    <row r="32" spans="1:59" ht="23.25" customHeight="1" thickBot="1">
      <c r="A32" s="151"/>
      <c r="B32" s="21">
        <v>26</v>
      </c>
      <c r="C32" s="112" t="s">
        <v>27</v>
      </c>
      <c r="D32" s="33" t="s">
        <v>16</v>
      </c>
      <c r="E32" s="104" t="s">
        <v>36</v>
      </c>
      <c r="F32" s="27" t="s">
        <v>13</v>
      </c>
      <c r="G32" s="28" t="s">
        <v>14</v>
      </c>
      <c r="H32" s="30" t="s">
        <v>12</v>
      </c>
      <c r="I32" s="27" t="s">
        <v>13</v>
      </c>
      <c r="J32" s="32" t="s">
        <v>18</v>
      </c>
      <c r="K32" s="102" t="s">
        <v>62</v>
      </c>
      <c r="L32" s="27" t="s">
        <v>13</v>
      </c>
      <c r="M32" s="28" t="s">
        <v>14</v>
      </c>
      <c r="N32" s="30" t="s">
        <v>12</v>
      </c>
      <c r="O32" s="27" t="s">
        <v>13</v>
      </c>
      <c r="P32" s="33" t="s">
        <v>16</v>
      </c>
      <c r="Q32" s="30" t="s">
        <v>12</v>
      </c>
      <c r="R32" s="27" t="s">
        <v>13</v>
      </c>
      <c r="S32" s="28" t="s">
        <v>14</v>
      </c>
      <c r="T32" s="30" t="s">
        <v>12</v>
      </c>
      <c r="U32" s="27" t="s">
        <v>13</v>
      </c>
      <c r="V32" s="104" t="s">
        <v>36</v>
      </c>
      <c r="W32" s="106" t="s">
        <v>16</v>
      </c>
      <c r="X32" s="27" t="s">
        <v>13</v>
      </c>
      <c r="Y32" s="28" t="s">
        <v>14</v>
      </c>
      <c r="Z32" s="30" t="s">
        <v>12</v>
      </c>
      <c r="AA32" s="27" t="s">
        <v>13</v>
      </c>
      <c r="AB32" s="99" t="s">
        <v>60</v>
      </c>
      <c r="AC32" s="102" t="s">
        <v>63</v>
      </c>
      <c r="AD32" s="27" t="s">
        <v>13</v>
      </c>
      <c r="AE32" s="28" t="s">
        <v>14</v>
      </c>
      <c r="AF32" s="30" t="s">
        <v>12</v>
      </c>
      <c r="AG32" s="27" t="s">
        <v>13</v>
      </c>
      <c r="AH32" s="32" t="s">
        <v>18</v>
      </c>
      <c r="AI32" s="29" t="s">
        <v>15</v>
      </c>
      <c r="AJ32" s="27" t="s">
        <v>13</v>
      </c>
      <c r="AK32" s="28" t="s">
        <v>14</v>
      </c>
      <c r="AL32" s="30" t="s">
        <v>12</v>
      </c>
      <c r="AM32" s="99" t="s">
        <v>59</v>
      </c>
      <c r="AN32" s="33" t="s">
        <v>16</v>
      </c>
      <c r="AO32" s="104" t="s">
        <v>36</v>
      </c>
      <c r="AP32" s="27" t="s">
        <v>13</v>
      </c>
      <c r="AQ32" s="28" t="s">
        <v>14</v>
      </c>
      <c r="AR32" s="30" t="s">
        <v>12</v>
      </c>
      <c r="AS32" s="27" t="s">
        <v>13</v>
      </c>
      <c r="AT32" s="105" t="s">
        <v>14</v>
      </c>
      <c r="AU32" s="102" t="s">
        <v>62</v>
      </c>
      <c r="AV32" s="27" t="s">
        <v>13</v>
      </c>
      <c r="AW32" s="28" t="s">
        <v>14</v>
      </c>
      <c r="AX32" s="30" t="s">
        <v>12</v>
      </c>
      <c r="AY32" s="27" t="s">
        <v>13</v>
      </c>
      <c r="AZ32" s="33" t="s">
        <v>16</v>
      </c>
      <c r="BA32" s="102" t="s">
        <v>63</v>
      </c>
      <c r="BB32" s="27" t="s">
        <v>13</v>
      </c>
      <c r="BC32" s="28" t="s">
        <v>14</v>
      </c>
      <c r="BD32" s="30" t="s">
        <v>12</v>
      </c>
      <c r="BE32" s="27" t="s">
        <v>13</v>
      </c>
      <c r="BF32" s="104" t="s">
        <v>36</v>
      </c>
      <c r="BG32" s="29" t="s">
        <v>15</v>
      </c>
    </row>
    <row r="33" spans="1:59" ht="23.25" customHeight="1">
      <c r="A33" s="151"/>
      <c r="B33" s="21">
        <v>27</v>
      </c>
      <c r="C33" s="30" t="s">
        <v>12</v>
      </c>
      <c r="D33" s="99" t="s">
        <v>59</v>
      </c>
      <c r="E33" s="33" t="s">
        <v>16</v>
      </c>
      <c r="F33" s="104" t="s">
        <v>36</v>
      </c>
      <c r="G33" s="27" t="s">
        <v>13</v>
      </c>
      <c r="H33" s="28" t="s">
        <v>14</v>
      </c>
      <c r="I33" s="30" t="s">
        <v>12</v>
      </c>
      <c r="J33" s="27" t="s">
        <v>13</v>
      </c>
      <c r="K33" s="99" t="s">
        <v>61</v>
      </c>
      <c r="L33" s="105" t="s">
        <v>14</v>
      </c>
      <c r="M33" s="27" t="s">
        <v>13</v>
      </c>
      <c r="N33" s="28" t="s">
        <v>14</v>
      </c>
      <c r="O33" s="30" t="s">
        <v>12</v>
      </c>
      <c r="P33" s="27" t="s">
        <v>13</v>
      </c>
      <c r="Q33" s="33" t="s">
        <v>16</v>
      </c>
      <c r="R33" s="102" t="s">
        <v>63</v>
      </c>
      <c r="S33" s="27" t="s">
        <v>13</v>
      </c>
      <c r="T33" s="28" t="s">
        <v>14</v>
      </c>
      <c r="U33" s="30" t="s">
        <v>12</v>
      </c>
      <c r="V33" s="27" t="s">
        <v>13</v>
      </c>
      <c r="W33" s="30" t="s">
        <v>12</v>
      </c>
      <c r="X33" s="29" t="s">
        <v>15</v>
      </c>
      <c r="Y33" s="27" t="s">
        <v>13</v>
      </c>
      <c r="Z33" s="28" t="s">
        <v>14</v>
      </c>
      <c r="AA33" s="30" t="s">
        <v>12</v>
      </c>
      <c r="AB33" s="27" t="s">
        <v>13</v>
      </c>
      <c r="AC33" s="28" t="s">
        <v>14</v>
      </c>
      <c r="AD33" s="102" t="s">
        <v>63</v>
      </c>
      <c r="AE33" s="27" t="s">
        <v>13</v>
      </c>
      <c r="AF33" s="28" t="s">
        <v>14</v>
      </c>
      <c r="AG33" s="30" t="s">
        <v>12</v>
      </c>
      <c r="AH33" s="27" t="s">
        <v>13</v>
      </c>
      <c r="AI33" s="32" t="s">
        <v>18</v>
      </c>
      <c r="AJ33" s="29" t="s">
        <v>15</v>
      </c>
      <c r="AK33" s="27" t="s">
        <v>13</v>
      </c>
      <c r="AL33" s="28" t="s">
        <v>14</v>
      </c>
      <c r="AM33" s="30" t="s">
        <v>12</v>
      </c>
      <c r="AN33" s="28" t="s">
        <v>14</v>
      </c>
      <c r="AO33" s="33" t="s">
        <v>16</v>
      </c>
      <c r="AP33" s="104" t="s">
        <v>36</v>
      </c>
      <c r="AQ33" s="27" t="s">
        <v>13</v>
      </c>
      <c r="AR33" s="28" t="s">
        <v>14</v>
      </c>
      <c r="AS33" s="30" t="s">
        <v>12</v>
      </c>
      <c r="AT33" s="27" t="s">
        <v>13</v>
      </c>
      <c r="AU33" s="99" t="s">
        <v>61</v>
      </c>
      <c r="AV33" s="105" t="s">
        <v>14</v>
      </c>
      <c r="AW33" s="27" t="s">
        <v>13</v>
      </c>
      <c r="AX33" s="28" t="s">
        <v>14</v>
      </c>
      <c r="AY33" s="30" t="s">
        <v>12</v>
      </c>
      <c r="AZ33" s="27" t="s">
        <v>13</v>
      </c>
      <c r="BA33" s="33" t="s">
        <v>16</v>
      </c>
      <c r="BB33" s="102" t="s">
        <v>63</v>
      </c>
      <c r="BC33" s="27" t="s">
        <v>13</v>
      </c>
      <c r="BD33" s="28" t="s">
        <v>14</v>
      </c>
      <c r="BE33" s="30" t="s">
        <v>12</v>
      </c>
      <c r="BF33" s="27" t="s">
        <v>13</v>
      </c>
      <c r="BG33" s="104" t="s">
        <v>36</v>
      </c>
    </row>
    <row r="34" spans="1:59" ht="23.25" customHeight="1">
      <c r="A34" s="151"/>
      <c r="B34" s="21">
        <v>28</v>
      </c>
      <c r="C34" s="30" t="s">
        <v>12</v>
      </c>
      <c r="D34" s="30" t="s">
        <v>12</v>
      </c>
      <c r="E34" s="99" t="s">
        <v>59</v>
      </c>
      <c r="F34" s="33" t="s">
        <v>16</v>
      </c>
      <c r="G34" s="104" t="s">
        <v>36</v>
      </c>
      <c r="H34" s="27" t="s">
        <v>13</v>
      </c>
      <c r="I34" s="28" t="s">
        <v>14</v>
      </c>
      <c r="J34" s="30" t="s">
        <v>12</v>
      </c>
      <c r="K34" s="27" t="s">
        <v>13</v>
      </c>
      <c r="L34" s="99" t="s">
        <v>61</v>
      </c>
      <c r="M34" s="102" t="s">
        <v>62</v>
      </c>
      <c r="N34" s="27" t="s">
        <v>13</v>
      </c>
      <c r="O34" s="28" t="s">
        <v>14</v>
      </c>
      <c r="P34" s="30" t="s">
        <v>12</v>
      </c>
      <c r="Q34" s="27" t="s">
        <v>13</v>
      </c>
      <c r="R34" s="93" t="s">
        <v>36</v>
      </c>
      <c r="S34" s="102" t="s">
        <v>63</v>
      </c>
      <c r="T34" s="27" t="s">
        <v>13</v>
      </c>
      <c r="U34" s="28" t="s">
        <v>14</v>
      </c>
      <c r="V34" s="30" t="s">
        <v>12</v>
      </c>
      <c r="W34" s="27" t="s">
        <v>13</v>
      </c>
      <c r="X34" s="93" t="s">
        <v>36</v>
      </c>
      <c r="Y34" s="29" t="s">
        <v>15</v>
      </c>
      <c r="Z34" s="27" t="s">
        <v>13</v>
      </c>
      <c r="AA34" s="93" t="s">
        <v>36</v>
      </c>
      <c r="AB34" s="30" t="s">
        <v>12</v>
      </c>
      <c r="AC34" s="27" t="s">
        <v>13</v>
      </c>
      <c r="AD34" s="99" t="s">
        <v>60</v>
      </c>
      <c r="AE34" s="102" t="s">
        <v>63</v>
      </c>
      <c r="AF34" s="27" t="s">
        <v>13</v>
      </c>
      <c r="AG34" s="28" t="s">
        <v>14</v>
      </c>
      <c r="AH34" s="30" t="s">
        <v>12</v>
      </c>
      <c r="AI34" s="27" t="s">
        <v>13</v>
      </c>
      <c r="AJ34" s="32" t="s">
        <v>18</v>
      </c>
      <c r="AK34" s="29" t="s">
        <v>15</v>
      </c>
      <c r="AL34" s="27" t="s">
        <v>13</v>
      </c>
      <c r="AM34" s="28" t="s">
        <v>14</v>
      </c>
      <c r="AN34" s="30" t="s">
        <v>12</v>
      </c>
      <c r="AO34" s="99" t="s">
        <v>59</v>
      </c>
      <c r="AP34" s="33" t="s">
        <v>16</v>
      </c>
      <c r="AQ34" s="104" t="s">
        <v>36</v>
      </c>
      <c r="AR34" s="27" t="s">
        <v>13</v>
      </c>
      <c r="AS34" s="28" t="s">
        <v>14</v>
      </c>
      <c r="AT34" s="30" t="s">
        <v>12</v>
      </c>
      <c r="AU34" s="27" t="s">
        <v>13</v>
      </c>
      <c r="AV34" s="99" t="s">
        <v>61</v>
      </c>
      <c r="AW34" s="102" t="s">
        <v>62</v>
      </c>
      <c r="AX34" s="27" t="s">
        <v>13</v>
      </c>
      <c r="AY34" s="28" t="s">
        <v>14</v>
      </c>
      <c r="AZ34" s="30" t="s">
        <v>12</v>
      </c>
      <c r="BA34" s="27" t="s">
        <v>13</v>
      </c>
      <c r="BB34" s="33" t="s">
        <v>16</v>
      </c>
      <c r="BC34" s="102" t="s">
        <v>63</v>
      </c>
      <c r="BD34" s="27" t="s">
        <v>13</v>
      </c>
      <c r="BE34" s="28" t="s">
        <v>14</v>
      </c>
      <c r="BF34" s="30" t="s">
        <v>12</v>
      </c>
      <c r="BG34" s="27" t="s">
        <v>13</v>
      </c>
    </row>
    <row r="35" spans="1:59" ht="23.25" customHeight="1">
      <c r="A35" s="151"/>
      <c r="B35" s="21">
        <v>29</v>
      </c>
      <c r="C35" s="108" t="s">
        <v>13</v>
      </c>
      <c r="D35" s="28" t="s">
        <v>14</v>
      </c>
      <c r="E35" s="30" t="s">
        <v>12</v>
      </c>
      <c r="F35" s="99" t="s">
        <v>59</v>
      </c>
      <c r="G35" s="33" t="s">
        <v>16</v>
      </c>
      <c r="H35" s="104" t="s">
        <v>36</v>
      </c>
      <c r="I35" s="27" t="s">
        <v>13</v>
      </c>
      <c r="J35" s="28" t="s">
        <v>14</v>
      </c>
      <c r="K35" s="30" t="s">
        <v>12</v>
      </c>
      <c r="L35" s="27" t="s">
        <v>13</v>
      </c>
      <c r="M35" s="99" t="s">
        <v>61</v>
      </c>
      <c r="N35" s="102" t="s">
        <v>62</v>
      </c>
      <c r="O35" s="27" t="s">
        <v>13</v>
      </c>
      <c r="P35" s="28" t="s">
        <v>14</v>
      </c>
      <c r="Q35" s="30" t="s">
        <v>12</v>
      </c>
      <c r="R35" s="30" t="s">
        <v>12</v>
      </c>
      <c r="S35" s="93" t="s">
        <v>36</v>
      </c>
      <c r="T35" s="30" t="s">
        <v>12</v>
      </c>
      <c r="U35" s="27" t="s">
        <v>13</v>
      </c>
      <c r="V35" s="28" t="s">
        <v>14</v>
      </c>
      <c r="W35" s="30" t="s">
        <v>12</v>
      </c>
      <c r="X35" s="27" t="s">
        <v>13</v>
      </c>
      <c r="Y35" s="30" t="s">
        <v>12</v>
      </c>
      <c r="Z35" s="29" t="s">
        <v>15</v>
      </c>
      <c r="AA35" s="27" t="s">
        <v>13</v>
      </c>
      <c r="AB35" s="28" t="s">
        <v>14</v>
      </c>
      <c r="AC35" s="30" t="s">
        <v>12</v>
      </c>
      <c r="AD35" s="27" t="s">
        <v>13</v>
      </c>
      <c r="AE35" s="99" t="s">
        <v>60</v>
      </c>
      <c r="AF35" s="102" t="s">
        <v>63</v>
      </c>
      <c r="AG35" s="27" t="s">
        <v>13</v>
      </c>
      <c r="AH35" s="28" t="s">
        <v>14</v>
      </c>
      <c r="AI35" s="30" t="s">
        <v>12</v>
      </c>
      <c r="AJ35" s="27" t="s">
        <v>13</v>
      </c>
      <c r="AK35" s="32" t="s">
        <v>18</v>
      </c>
      <c r="AL35" s="29" t="s">
        <v>15</v>
      </c>
      <c r="AM35" s="27" t="s">
        <v>13</v>
      </c>
      <c r="AN35" s="28" t="s">
        <v>14</v>
      </c>
      <c r="AO35" s="30" t="s">
        <v>12</v>
      </c>
      <c r="AP35" s="99" t="s">
        <v>59</v>
      </c>
      <c r="AQ35" s="33" t="s">
        <v>16</v>
      </c>
      <c r="AR35" s="104" t="s">
        <v>36</v>
      </c>
      <c r="AS35" s="27" t="s">
        <v>13</v>
      </c>
      <c r="AT35" s="28" t="s">
        <v>14</v>
      </c>
      <c r="AU35" s="30" t="s">
        <v>12</v>
      </c>
      <c r="AV35" s="27" t="s">
        <v>13</v>
      </c>
      <c r="AW35" s="99" t="s">
        <v>61</v>
      </c>
      <c r="AX35" s="102" t="s">
        <v>62</v>
      </c>
      <c r="AY35" s="27" t="s">
        <v>13</v>
      </c>
      <c r="AZ35" s="28" t="s">
        <v>14</v>
      </c>
      <c r="BA35" s="30" t="s">
        <v>12</v>
      </c>
      <c r="BB35" s="27" t="s">
        <v>13</v>
      </c>
      <c r="BC35" s="33" t="s">
        <v>16</v>
      </c>
      <c r="BD35" s="102" t="s">
        <v>63</v>
      </c>
      <c r="BE35" s="27" t="s">
        <v>13</v>
      </c>
      <c r="BF35" s="28" t="s">
        <v>14</v>
      </c>
      <c r="BG35" s="30" t="s">
        <v>12</v>
      </c>
    </row>
    <row r="36" spans="1:59" ht="23.25" customHeight="1">
      <c r="A36" s="152"/>
      <c r="B36" s="21">
        <v>30</v>
      </c>
      <c r="C36" s="113" t="s">
        <v>15</v>
      </c>
      <c r="D36" s="27" t="s">
        <v>13</v>
      </c>
      <c r="E36" s="28" t="s">
        <v>14</v>
      </c>
      <c r="F36" s="30" t="s">
        <v>12</v>
      </c>
      <c r="G36" s="99" t="s">
        <v>59</v>
      </c>
      <c r="H36" s="33" t="s">
        <v>16</v>
      </c>
      <c r="I36" s="104" t="s">
        <v>36</v>
      </c>
      <c r="J36" s="27" t="s">
        <v>13</v>
      </c>
      <c r="K36" s="28" t="s">
        <v>14</v>
      </c>
      <c r="L36" s="30" t="s">
        <v>12</v>
      </c>
      <c r="M36" s="27" t="s">
        <v>13</v>
      </c>
      <c r="N36" s="99" t="s">
        <v>61</v>
      </c>
      <c r="O36" s="105" t="s">
        <v>14</v>
      </c>
      <c r="P36" s="27" t="s">
        <v>13</v>
      </c>
      <c r="Q36" s="28" t="s">
        <v>14</v>
      </c>
      <c r="R36" s="30" t="s">
        <v>12</v>
      </c>
      <c r="S36" s="27" t="s">
        <v>13</v>
      </c>
      <c r="T36" s="93" t="s">
        <v>36</v>
      </c>
      <c r="U36" s="102" t="s">
        <v>63</v>
      </c>
      <c r="V36" s="27" t="s">
        <v>13</v>
      </c>
      <c r="W36" s="28" t="s">
        <v>14</v>
      </c>
      <c r="X36" s="30" t="s">
        <v>12</v>
      </c>
      <c r="Y36" s="27" t="s">
        <v>13</v>
      </c>
      <c r="Z36" s="104" t="s">
        <v>36</v>
      </c>
      <c r="AA36" s="106" t="s">
        <v>16</v>
      </c>
      <c r="AB36" s="27" t="s">
        <v>13</v>
      </c>
      <c r="AC36" s="28" t="s">
        <v>14</v>
      </c>
      <c r="AD36" s="30" t="s">
        <v>12</v>
      </c>
      <c r="AE36" s="27" t="s">
        <v>13</v>
      </c>
      <c r="AF36" s="28" t="s">
        <v>14</v>
      </c>
      <c r="AG36" s="93" t="s">
        <v>36</v>
      </c>
      <c r="AH36" s="27" t="s">
        <v>13</v>
      </c>
      <c r="AI36" s="28" t="s">
        <v>14</v>
      </c>
      <c r="AJ36" s="30" t="s">
        <v>12</v>
      </c>
      <c r="AK36" s="27" t="s">
        <v>13</v>
      </c>
      <c r="AL36" s="32" t="s">
        <v>18</v>
      </c>
      <c r="AM36" s="29" t="s">
        <v>15</v>
      </c>
      <c r="AN36" s="27" t="s">
        <v>13</v>
      </c>
      <c r="AO36" s="28" t="s">
        <v>14</v>
      </c>
      <c r="AP36" s="30" t="s">
        <v>12</v>
      </c>
      <c r="AQ36" s="28" t="s">
        <v>14</v>
      </c>
      <c r="AR36" s="33" t="s">
        <v>16</v>
      </c>
      <c r="AS36" s="104" t="s">
        <v>36</v>
      </c>
      <c r="AT36" s="27" t="s">
        <v>13</v>
      </c>
      <c r="AU36" s="28" t="s">
        <v>14</v>
      </c>
      <c r="AV36" s="30" t="s">
        <v>12</v>
      </c>
      <c r="AW36" s="27" t="s">
        <v>13</v>
      </c>
      <c r="AX36" s="105" t="s">
        <v>14</v>
      </c>
      <c r="AY36" s="102" t="s">
        <v>62</v>
      </c>
      <c r="AZ36" s="27" t="s">
        <v>13</v>
      </c>
      <c r="BA36" s="28" t="s">
        <v>14</v>
      </c>
      <c r="BB36" s="30" t="s">
        <v>12</v>
      </c>
      <c r="BC36" s="27" t="s">
        <v>13</v>
      </c>
      <c r="BD36" s="33" t="s">
        <v>16</v>
      </c>
      <c r="BE36" s="102" t="s">
        <v>63</v>
      </c>
      <c r="BF36" s="27" t="s">
        <v>13</v>
      </c>
      <c r="BG36" s="28" t="s">
        <v>14</v>
      </c>
    </row>
    <row r="37" spans="1:59" ht="23.25" customHeight="1">
      <c r="A37" s="150" t="s">
        <v>51</v>
      </c>
      <c r="B37" s="21">
        <v>31</v>
      </c>
      <c r="C37" s="107" t="s">
        <v>18</v>
      </c>
      <c r="D37" s="29" t="s">
        <v>15</v>
      </c>
      <c r="E37" s="27" t="s">
        <v>13</v>
      </c>
      <c r="F37" s="28" t="s">
        <v>14</v>
      </c>
      <c r="G37" s="30" t="s">
        <v>12</v>
      </c>
      <c r="H37" s="99" t="s">
        <v>59</v>
      </c>
      <c r="I37" s="33" t="s">
        <v>16</v>
      </c>
      <c r="J37" s="104" t="s">
        <v>36</v>
      </c>
      <c r="K37" s="27" t="s">
        <v>13</v>
      </c>
      <c r="L37" s="28" t="s">
        <v>14</v>
      </c>
      <c r="M37" s="30" t="s">
        <v>12</v>
      </c>
      <c r="N37" s="27" t="s">
        <v>13</v>
      </c>
      <c r="O37" s="99" t="s">
        <v>61</v>
      </c>
      <c r="P37" s="102" t="s">
        <v>62</v>
      </c>
      <c r="Q37" s="27" t="s">
        <v>13</v>
      </c>
      <c r="R37" s="28" t="s">
        <v>14</v>
      </c>
      <c r="S37" s="30" t="s">
        <v>12</v>
      </c>
      <c r="T37" s="27" t="s">
        <v>13</v>
      </c>
      <c r="U37" s="93" t="s">
        <v>36</v>
      </c>
      <c r="V37" s="102" t="s">
        <v>63</v>
      </c>
      <c r="W37" s="27" t="s">
        <v>13</v>
      </c>
      <c r="X37" s="28" t="s">
        <v>14</v>
      </c>
      <c r="Y37" s="30" t="s">
        <v>12</v>
      </c>
      <c r="Z37" s="27" t="s">
        <v>13</v>
      </c>
      <c r="AA37" s="30" t="s">
        <v>12</v>
      </c>
      <c r="AB37" s="29" t="s">
        <v>15</v>
      </c>
      <c r="AC37" s="27" t="s">
        <v>13</v>
      </c>
      <c r="AD37" s="28" t="s">
        <v>14</v>
      </c>
      <c r="AE37" s="30" t="s">
        <v>12</v>
      </c>
      <c r="AF37" s="27" t="s">
        <v>13</v>
      </c>
      <c r="AG37" s="99" t="s">
        <v>60</v>
      </c>
      <c r="AH37" s="102" t="s">
        <v>63</v>
      </c>
      <c r="AI37" s="27" t="s">
        <v>13</v>
      </c>
      <c r="AJ37" s="28" t="s">
        <v>14</v>
      </c>
      <c r="AK37" s="30" t="s">
        <v>12</v>
      </c>
      <c r="AL37" s="27" t="s">
        <v>13</v>
      </c>
      <c r="AM37" s="32" t="s">
        <v>18</v>
      </c>
      <c r="AN37" s="102" t="s">
        <v>62</v>
      </c>
      <c r="AO37" s="27" t="s">
        <v>13</v>
      </c>
      <c r="AP37" s="28" t="s">
        <v>14</v>
      </c>
      <c r="AQ37" s="30" t="s">
        <v>12</v>
      </c>
      <c r="AR37" s="99" t="s">
        <v>59</v>
      </c>
      <c r="AS37" s="33" t="s">
        <v>16</v>
      </c>
      <c r="AT37" s="104" t="s">
        <v>36</v>
      </c>
      <c r="AU37" s="27" t="s">
        <v>13</v>
      </c>
      <c r="AV37" s="28" t="s">
        <v>14</v>
      </c>
      <c r="AW37" s="30" t="s">
        <v>12</v>
      </c>
      <c r="AX37" s="27" t="s">
        <v>13</v>
      </c>
      <c r="AY37" s="99" t="s">
        <v>61</v>
      </c>
      <c r="AZ37" s="102" t="s">
        <v>62</v>
      </c>
      <c r="BA37" s="27" t="s">
        <v>13</v>
      </c>
      <c r="BB37" s="28" t="s">
        <v>14</v>
      </c>
      <c r="BC37" s="30" t="s">
        <v>12</v>
      </c>
      <c r="BD37" s="27" t="s">
        <v>13</v>
      </c>
      <c r="BE37" s="33" t="s">
        <v>16</v>
      </c>
      <c r="BF37" s="102" t="s">
        <v>63</v>
      </c>
      <c r="BG37" s="27" t="s">
        <v>13</v>
      </c>
    </row>
    <row r="38" spans="1:59" ht="23.25" customHeight="1" thickBot="1">
      <c r="A38" s="151"/>
      <c r="B38" s="21">
        <v>32</v>
      </c>
      <c r="C38" s="112" t="s">
        <v>27</v>
      </c>
      <c r="D38" s="32" t="s">
        <v>18</v>
      </c>
      <c r="E38" s="29" t="s">
        <v>15</v>
      </c>
      <c r="F38" s="27" t="s">
        <v>13</v>
      </c>
      <c r="G38" s="28" t="s">
        <v>14</v>
      </c>
      <c r="H38" s="30" t="s">
        <v>12</v>
      </c>
      <c r="I38" s="99" t="s">
        <v>59</v>
      </c>
      <c r="J38" s="33" t="s">
        <v>16</v>
      </c>
      <c r="K38" s="104" t="s">
        <v>36</v>
      </c>
      <c r="L38" s="27" t="s">
        <v>13</v>
      </c>
      <c r="M38" s="28" t="s">
        <v>14</v>
      </c>
      <c r="N38" s="30" t="s">
        <v>12</v>
      </c>
      <c r="O38" s="27" t="s">
        <v>13</v>
      </c>
      <c r="P38" s="99" t="s">
        <v>61</v>
      </c>
      <c r="Q38" s="102" t="s">
        <v>62</v>
      </c>
      <c r="R38" s="27" t="s">
        <v>13</v>
      </c>
      <c r="S38" s="28" t="s">
        <v>14</v>
      </c>
      <c r="T38" s="30" t="s">
        <v>12</v>
      </c>
      <c r="U38" s="27" t="s">
        <v>13</v>
      </c>
      <c r="V38" s="93" t="s">
        <v>36</v>
      </c>
      <c r="W38" s="30" t="s">
        <v>12</v>
      </c>
      <c r="X38" s="27" t="s">
        <v>13</v>
      </c>
      <c r="Y38" s="28" t="s">
        <v>14</v>
      </c>
      <c r="Z38" s="30" t="s">
        <v>12</v>
      </c>
      <c r="AA38" s="27" t="s">
        <v>13</v>
      </c>
      <c r="AB38" s="104" t="s">
        <v>36</v>
      </c>
      <c r="AC38" s="29" t="s">
        <v>15</v>
      </c>
      <c r="AD38" s="27" t="s">
        <v>13</v>
      </c>
      <c r="AE38" s="93" t="s">
        <v>36</v>
      </c>
      <c r="AF38" s="30" t="s">
        <v>12</v>
      </c>
      <c r="AG38" s="27" t="s">
        <v>13</v>
      </c>
      <c r="AH38" s="99" t="s">
        <v>60</v>
      </c>
      <c r="AI38" s="102" t="s">
        <v>63</v>
      </c>
      <c r="AJ38" s="27" t="s">
        <v>13</v>
      </c>
      <c r="AK38" s="28" t="s">
        <v>14</v>
      </c>
      <c r="AL38" s="30" t="s">
        <v>12</v>
      </c>
      <c r="AM38" s="27" t="s">
        <v>13</v>
      </c>
      <c r="AN38" s="32" t="s">
        <v>18</v>
      </c>
      <c r="AO38" s="102" t="s">
        <v>62</v>
      </c>
      <c r="AP38" s="27" t="s">
        <v>13</v>
      </c>
      <c r="AQ38" s="28" t="s">
        <v>14</v>
      </c>
      <c r="AR38" s="30" t="s">
        <v>12</v>
      </c>
      <c r="AS38" s="99" t="s">
        <v>59</v>
      </c>
      <c r="AT38" s="33" t="s">
        <v>16</v>
      </c>
      <c r="AU38" s="104" t="s">
        <v>36</v>
      </c>
      <c r="AV38" s="27" t="s">
        <v>13</v>
      </c>
      <c r="AW38" s="28" t="s">
        <v>14</v>
      </c>
      <c r="AX38" s="30" t="s">
        <v>12</v>
      </c>
      <c r="AY38" s="27" t="s">
        <v>13</v>
      </c>
      <c r="AZ38" s="99" t="s">
        <v>61</v>
      </c>
      <c r="BA38" s="102" t="s">
        <v>62</v>
      </c>
      <c r="BB38" s="27" t="s">
        <v>13</v>
      </c>
      <c r="BC38" s="28" t="s">
        <v>14</v>
      </c>
      <c r="BD38" s="30" t="s">
        <v>12</v>
      </c>
      <c r="BE38" s="27" t="s">
        <v>13</v>
      </c>
      <c r="BF38" s="33" t="s">
        <v>16</v>
      </c>
      <c r="BG38" s="102" t="s">
        <v>63</v>
      </c>
    </row>
    <row r="39" spans="1:59" ht="23.25" customHeight="1">
      <c r="A39" s="151"/>
      <c r="B39" s="21">
        <v>33</v>
      </c>
      <c r="C39" s="30" t="s">
        <v>12</v>
      </c>
      <c r="D39" s="27" t="s">
        <v>13</v>
      </c>
      <c r="E39" s="32" t="s">
        <v>18</v>
      </c>
      <c r="F39" s="29" t="s">
        <v>15</v>
      </c>
      <c r="G39" s="27" t="s">
        <v>13</v>
      </c>
      <c r="H39" s="28" t="s">
        <v>14</v>
      </c>
      <c r="I39" s="30" t="s">
        <v>12</v>
      </c>
      <c r="J39" s="99" t="s">
        <v>59</v>
      </c>
      <c r="K39" s="33" t="s">
        <v>16</v>
      </c>
      <c r="L39" s="104" t="s">
        <v>36</v>
      </c>
      <c r="M39" s="27" t="s">
        <v>13</v>
      </c>
      <c r="N39" s="28" t="s">
        <v>14</v>
      </c>
      <c r="O39" s="30" t="s">
        <v>12</v>
      </c>
      <c r="P39" s="27" t="s">
        <v>13</v>
      </c>
      <c r="Q39" s="99" t="s">
        <v>61</v>
      </c>
      <c r="R39" s="105" t="s">
        <v>14</v>
      </c>
      <c r="S39" s="27" t="s">
        <v>13</v>
      </c>
      <c r="T39" s="28" t="s">
        <v>14</v>
      </c>
      <c r="U39" s="30" t="s">
        <v>12</v>
      </c>
      <c r="V39" s="27" t="s">
        <v>13</v>
      </c>
      <c r="W39" s="93" t="s">
        <v>36</v>
      </c>
      <c r="X39" s="102" t="s">
        <v>63</v>
      </c>
      <c r="Y39" s="27" t="s">
        <v>13</v>
      </c>
      <c r="Z39" s="28" t="s">
        <v>14</v>
      </c>
      <c r="AA39" s="30" t="s">
        <v>12</v>
      </c>
      <c r="AB39" s="27" t="s">
        <v>13</v>
      </c>
      <c r="AC39" s="30" t="s">
        <v>12</v>
      </c>
      <c r="AD39" s="29" t="s">
        <v>15</v>
      </c>
      <c r="AE39" s="27" t="s">
        <v>13</v>
      </c>
      <c r="AF39" s="28" t="s">
        <v>14</v>
      </c>
      <c r="AG39" s="30" t="s">
        <v>12</v>
      </c>
      <c r="AH39" s="27" t="s">
        <v>13</v>
      </c>
      <c r="AI39" s="99" t="s">
        <v>60</v>
      </c>
      <c r="AJ39" s="102" t="s">
        <v>63</v>
      </c>
      <c r="AK39" s="27" t="s">
        <v>13</v>
      </c>
      <c r="AL39" s="28" t="s">
        <v>14</v>
      </c>
      <c r="AM39" s="30" t="s">
        <v>12</v>
      </c>
      <c r="AN39" s="27" t="s">
        <v>13</v>
      </c>
      <c r="AO39" s="32" t="s">
        <v>18</v>
      </c>
      <c r="AP39" s="102" t="s">
        <v>62</v>
      </c>
      <c r="AQ39" s="27" t="s">
        <v>13</v>
      </c>
      <c r="AR39" s="28" t="s">
        <v>14</v>
      </c>
      <c r="AS39" s="30" t="s">
        <v>12</v>
      </c>
      <c r="AT39" s="28" t="s">
        <v>14</v>
      </c>
      <c r="AU39" s="33" t="s">
        <v>16</v>
      </c>
      <c r="AV39" s="104" t="s">
        <v>36</v>
      </c>
      <c r="AW39" s="27" t="s">
        <v>13</v>
      </c>
      <c r="AX39" s="28" t="s">
        <v>14</v>
      </c>
      <c r="AY39" s="30" t="s">
        <v>12</v>
      </c>
      <c r="AZ39" s="27" t="s">
        <v>13</v>
      </c>
      <c r="BA39" s="99" t="s">
        <v>61</v>
      </c>
      <c r="BB39" s="102" t="s">
        <v>62</v>
      </c>
      <c r="BC39" s="27" t="s">
        <v>13</v>
      </c>
      <c r="BD39" s="28" t="s">
        <v>14</v>
      </c>
      <c r="BE39" s="30" t="s">
        <v>12</v>
      </c>
      <c r="BF39" s="27" t="s">
        <v>13</v>
      </c>
      <c r="BG39" s="33" t="s">
        <v>16</v>
      </c>
    </row>
    <row r="40" spans="1:59" ht="23.25" customHeight="1">
      <c r="A40" s="151"/>
      <c r="B40" s="21">
        <v>34</v>
      </c>
      <c r="C40" s="103" t="s">
        <v>27</v>
      </c>
      <c r="D40" s="30" t="s">
        <v>12</v>
      </c>
      <c r="E40" s="27" t="s">
        <v>13</v>
      </c>
      <c r="F40" s="32" t="s">
        <v>18</v>
      </c>
      <c r="G40" s="29" t="s">
        <v>15</v>
      </c>
      <c r="H40" s="27" t="s">
        <v>13</v>
      </c>
      <c r="I40" s="28" t="s">
        <v>14</v>
      </c>
      <c r="J40" s="30" t="s">
        <v>12</v>
      </c>
      <c r="K40" s="99" t="s">
        <v>59</v>
      </c>
      <c r="L40" s="33" t="s">
        <v>16</v>
      </c>
      <c r="M40" s="104" t="s">
        <v>36</v>
      </c>
      <c r="N40" s="27" t="s">
        <v>13</v>
      </c>
      <c r="O40" s="28" t="s">
        <v>14</v>
      </c>
      <c r="P40" s="30" t="s">
        <v>12</v>
      </c>
      <c r="Q40" s="27" t="s">
        <v>13</v>
      </c>
      <c r="R40" s="105" t="s">
        <v>14</v>
      </c>
      <c r="S40" s="102" t="s">
        <v>62</v>
      </c>
      <c r="T40" s="27" t="s">
        <v>13</v>
      </c>
      <c r="U40" s="28" t="s">
        <v>14</v>
      </c>
      <c r="V40" s="30" t="s">
        <v>12</v>
      </c>
      <c r="W40" s="30" t="s">
        <v>12</v>
      </c>
      <c r="X40" s="93" t="s">
        <v>36</v>
      </c>
      <c r="Y40" s="102" t="s">
        <v>63</v>
      </c>
      <c r="Z40" s="27" t="s">
        <v>13</v>
      </c>
      <c r="AA40" s="28" t="s">
        <v>14</v>
      </c>
      <c r="AB40" s="30" t="s">
        <v>12</v>
      </c>
      <c r="AC40" s="27" t="s">
        <v>13</v>
      </c>
      <c r="AD40" s="104" t="s">
        <v>36</v>
      </c>
      <c r="AE40" s="106" t="s">
        <v>16</v>
      </c>
      <c r="AF40" s="27" t="s">
        <v>13</v>
      </c>
      <c r="AG40" s="28" t="s">
        <v>14</v>
      </c>
      <c r="AH40" s="30" t="s">
        <v>12</v>
      </c>
      <c r="AI40" s="27" t="s">
        <v>13</v>
      </c>
      <c r="AJ40" s="99" t="s">
        <v>60</v>
      </c>
      <c r="AK40" s="102" t="s">
        <v>63</v>
      </c>
      <c r="AL40" s="27" t="s">
        <v>13</v>
      </c>
      <c r="AM40" s="28" t="s">
        <v>14</v>
      </c>
      <c r="AN40" s="30" t="s">
        <v>12</v>
      </c>
      <c r="AO40" s="27" t="s">
        <v>13</v>
      </c>
      <c r="AP40" s="32" t="s">
        <v>18</v>
      </c>
      <c r="AQ40" s="102" t="s">
        <v>62</v>
      </c>
      <c r="AR40" s="27" t="s">
        <v>13</v>
      </c>
      <c r="AS40" s="28" t="s">
        <v>14</v>
      </c>
      <c r="AT40" s="30" t="s">
        <v>12</v>
      </c>
      <c r="AU40" s="99" t="s">
        <v>59</v>
      </c>
      <c r="AV40" s="33" t="s">
        <v>16</v>
      </c>
      <c r="AW40" s="104" t="s">
        <v>36</v>
      </c>
      <c r="AX40" s="27" t="s">
        <v>13</v>
      </c>
      <c r="AY40" s="28" t="s">
        <v>14</v>
      </c>
      <c r="AZ40" s="30" t="s">
        <v>12</v>
      </c>
      <c r="BA40" s="27" t="s">
        <v>13</v>
      </c>
      <c r="BB40" s="105" t="s">
        <v>14</v>
      </c>
      <c r="BC40" s="102" t="s">
        <v>62</v>
      </c>
      <c r="BD40" s="27" t="s">
        <v>13</v>
      </c>
      <c r="BE40" s="28" t="s">
        <v>14</v>
      </c>
      <c r="BF40" s="30" t="s">
        <v>12</v>
      </c>
      <c r="BG40" s="27" t="s">
        <v>13</v>
      </c>
    </row>
    <row r="41" spans="1:59" ht="23.25" customHeight="1">
      <c r="A41" s="151"/>
      <c r="B41" s="21">
        <v>35</v>
      </c>
      <c r="C41" s="93" t="s">
        <v>36</v>
      </c>
      <c r="D41" s="28" t="s">
        <v>14</v>
      </c>
      <c r="E41" s="30" t="s">
        <v>12</v>
      </c>
      <c r="F41" s="27" t="s">
        <v>13</v>
      </c>
      <c r="G41" s="32" t="s">
        <v>18</v>
      </c>
      <c r="H41" s="29" t="s">
        <v>15</v>
      </c>
      <c r="I41" s="27" t="s">
        <v>13</v>
      </c>
      <c r="J41" s="28" t="s">
        <v>14</v>
      </c>
      <c r="K41" s="30" t="s">
        <v>12</v>
      </c>
      <c r="L41" s="99" t="s">
        <v>59</v>
      </c>
      <c r="M41" s="33" t="s">
        <v>16</v>
      </c>
      <c r="N41" s="104" t="s">
        <v>36</v>
      </c>
      <c r="O41" s="27" t="s">
        <v>13</v>
      </c>
      <c r="P41" s="28" t="s">
        <v>14</v>
      </c>
      <c r="Q41" s="30" t="s">
        <v>12</v>
      </c>
      <c r="R41" s="27" t="s">
        <v>13</v>
      </c>
      <c r="S41" s="99" t="s">
        <v>61</v>
      </c>
      <c r="T41" s="102" t="s">
        <v>62</v>
      </c>
      <c r="U41" s="27" t="s">
        <v>13</v>
      </c>
      <c r="V41" s="28" t="s">
        <v>14</v>
      </c>
      <c r="W41" s="30" t="s">
        <v>12</v>
      </c>
      <c r="X41" s="27" t="s">
        <v>13</v>
      </c>
      <c r="Y41" s="93" t="s">
        <v>36</v>
      </c>
      <c r="Z41" s="30" t="s">
        <v>12</v>
      </c>
      <c r="AA41" s="27" t="s">
        <v>13</v>
      </c>
      <c r="AB41" s="28" t="s">
        <v>14</v>
      </c>
      <c r="AC41" s="30" t="s">
        <v>12</v>
      </c>
      <c r="AD41" s="27" t="s">
        <v>13</v>
      </c>
      <c r="AE41" s="104" t="s">
        <v>36</v>
      </c>
      <c r="AF41" s="29" t="s">
        <v>15</v>
      </c>
      <c r="AG41" s="27" t="s">
        <v>13</v>
      </c>
      <c r="AH41" s="28" t="s">
        <v>14</v>
      </c>
      <c r="AI41" s="30" t="s">
        <v>12</v>
      </c>
      <c r="AJ41" s="27" t="s">
        <v>13</v>
      </c>
      <c r="AK41" s="99" t="s">
        <v>60</v>
      </c>
      <c r="AL41" s="93" t="s">
        <v>36</v>
      </c>
      <c r="AM41" s="27" t="s">
        <v>13</v>
      </c>
      <c r="AN41" s="28" t="s">
        <v>14</v>
      </c>
      <c r="AO41" s="30" t="s">
        <v>12</v>
      </c>
      <c r="AP41" s="27" t="s">
        <v>13</v>
      </c>
      <c r="AQ41" s="32" t="s">
        <v>18</v>
      </c>
      <c r="AR41" s="102" t="s">
        <v>62</v>
      </c>
      <c r="AS41" s="27" t="s">
        <v>13</v>
      </c>
      <c r="AT41" s="28" t="s">
        <v>14</v>
      </c>
      <c r="AU41" s="30" t="s">
        <v>12</v>
      </c>
      <c r="AV41" s="99" t="s">
        <v>59</v>
      </c>
      <c r="AW41" s="33" t="s">
        <v>16</v>
      </c>
      <c r="AX41" s="104" t="s">
        <v>36</v>
      </c>
      <c r="AY41" s="27" t="s">
        <v>13</v>
      </c>
      <c r="AZ41" s="28" t="s">
        <v>14</v>
      </c>
      <c r="BA41" s="30" t="s">
        <v>12</v>
      </c>
      <c r="BB41" s="27" t="s">
        <v>13</v>
      </c>
      <c r="BC41" s="99" t="s">
        <v>61</v>
      </c>
      <c r="BD41" s="102" t="s">
        <v>62</v>
      </c>
      <c r="BE41" s="27" t="s">
        <v>13</v>
      </c>
      <c r="BF41" s="28" t="s">
        <v>14</v>
      </c>
      <c r="BG41" s="30" t="s">
        <v>12</v>
      </c>
    </row>
    <row r="42" spans="1:59" ht="23.25" customHeight="1">
      <c r="A42" s="152"/>
      <c r="B42" s="21">
        <v>36</v>
      </c>
      <c r="C42" s="28" t="s">
        <v>14</v>
      </c>
      <c r="D42" s="93" t="s">
        <v>36</v>
      </c>
      <c r="E42" s="109" t="s">
        <v>18</v>
      </c>
      <c r="F42" s="30" t="s">
        <v>12</v>
      </c>
      <c r="G42" s="27" t="s">
        <v>13</v>
      </c>
      <c r="H42" s="32" t="s">
        <v>18</v>
      </c>
      <c r="I42" s="29" t="s">
        <v>15</v>
      </c>
      <c r="J42" s="27" t="s">
        <v>13</v>
      </c>
      <c r="K42" s="28" t="s">
        <v>14</v>
      </c>
      <c r="L42" s="30" t="s">
        <v>12</v>
      </c>
      <c r="M42" s="99" t="s">
        <v>59</v>
      </c>
      <c r="N42" s="33" t="s">
        <v>16</v>
      </c>
      <c r="O42" s="104" t="s">
        <v>36</v>
      </c>
      <c r="P42" s="27" t="s">
        <v>13</v>
      </c>
      <c r="Q42" s="28" t="s">
        <v>14</v>
      </c>
      <c r="R42" s="30" t="s">
        <v>12</v>
      </c>
      <c r="S42" s="27" t="s">
        <v>13</v>
      </c>
      <c r="T42" s="99" t="s">
        <v>61</v>
      </c>
      <c r="U42" s="105" t="s">
        <v>14</v>
      </c>
      <c r="V42" s="27" t="s">
        <v>13</v>
      </c>
      <c r="W42" s="28" t="s">
        <v>14</v>
      </c>
      <c r="X42" s="30" t="s">
        <v>12</v>
      </c>
      <c r="Y42" s="27" t="s">
        <v>13</v>
      </c>
      <c r="Z42" s="93" t="s">
        <v>36</v>
      </c>
      <c r="AA42" s="102" t="s">
        <v>63</v>
      </c>
      <c r="AB42" s="27" t="s">
        <v>13</v>
      </c>
      <c r="AC42" s="28" t="s">
        <v>14</v>
      </c>
      <c r="AD42" s="30" t="s">
        <v>12</v>
      </c>
      <c r="AE42" s="27" t="s">
        <v>13</v>
      </c>
      <c r="AF42" s="30" t="s">
        <v>12</v>
      </c>
      <c r="AG42" s="29" t="s">
        <v>15</v>
      </c>
      <c r="AH42" s="27" t="s">
        <v>13</v>
      </c>
      <c r="AI42" s="93" t="s">
        <v>36</v>
      </c>
      <c r="AJ42" s="30" t="s">
        <v>12</v>
      </c>
      <c r="AK42" s="27" t="s">
        <v>13</v>
      </c>
      <c r="AL42" s="99" t="s">
        <v>60</v>
      </c>
      <c r="AM42" s="102" t="s">
        <v>63</v>
      </c>
      <c r="AN42" s="27" t="s">
        <v>13</v>
      </c>
      <c r="AO42" s="28" t="s">
        <v>14</v>
      </c>
      <c r="AP42" s="30" t="s">
        <v>12</v>
      </c>
      <c r="AQ42" s="27" t="s">
        <v>13</v>
      </c>
      <c r="AR42" s="32" t="s">
        <v>18</v>
      </c>
      <c r="AS42" s="102" t="s">
        <v>62</v>
      </c>
      <c r="AT42" s="27" t="s">
        <v>13</v>
      </c>
      <c r="AU42" s="28" t="s">
        <v>14</v>
      </c>
      <c r="AV42" s="30" t="s">
        <v>12</v>
      </c>
      <c r="AW42" s="28" t="s">
        <v>14</v>
      </c>
      <c r="AX42" s="33" t="s">
        <v>16</v>
      </c>
      <c r="AY42" s="104" t="s">
        <v>36</v>
      </c>
      <c r="AZ42" s="27" t="s">
        <v>13</v>
      </c>
      <c r="BA42" s="28" t="s">
        <v>14</v>
      </c>
      <c r="BB42" s="30" t="s">
        <v>12</v>
      </c>
      <c r="BC42" s="27" t="s">
        <v>13</v>
      </c>
      <c r="BD42" s="99" t="s">
        <v>61</v>
      </c>
      <c r="BE42" s="102" t="s">
        <v>62</v>
      </c>
      <c r="BF42" s="27" t="s">
        <v>13</v>
      </c>
      <c r="BG42" s="28" t="s">
        <v>14</v>
      </c>
    </row>
    <row r="43" spans="1:59" ht="15" customHeight="1"/>
    <row r="44" spans="1:59" ht="15" customHeight="1"/>
    <row r="45" spans="1:59" ht="15" customHeight="1">
      <c r="B45" s="77"/>
      <c r="C45" s="77"/>
      <c r="D45" s="77"/>
      <c r="E45" s="77"/>
      <c r="F45" s="77"/>
      <c r="G45" s="78"/>
      <c r="H45" s="78"/>
      <c r="I45" s="39"/>
      <c r="J45" s="39"/>
      <c r="K45" s="39"/>
      <c r="L45" s="39"/>
      <c r="M45" s="39"/>
      <c r="N45" s="39"/>
      <c r="O45" s="39"/>
      <c r="P45" s="39"/>
      <c r="Q45" s="41"/>
    </row>
    <row r="46" spans="1:59" ht="23.25" customHeight="1">
      <c r="A46"/>
      <c r="B46" s="30" t="s">
        <v>12</v>
      </c>
      <c r="C46" s="79">
        <f>COUNTIF(C$7:BG$42,"PAN")</f>
        <v>389</v>
      </c>
      <c r="D46" s="80"/>
      <c r="E46" s="74" t="s">
        <v>57</v>
      </c>
      <c r="F46" s="79">
        <f>COUNTIF(C$7:BG$42,"PAN-C")</f>
        <v>0</v>
      </c>
      <c r="G46" s="78"/>
      <c r="H46" s="66"/>
      <c r="I46" s="66"/>
      <c r="J46" s="67"/>
      <c r="K46" s="66"/>
      <c r="L46" s="68"/>
      <c r="M46" s="68"/>
      <c r="N46" s="68"/>
      <c r="O46" s="69"/>
      <c r="P46" s="39"/>
      <c r="Q46" s="39"/>
      <c r="R46" s="58"/>
      <c r="S46" s="58"/>
      <c r="T46" s="40"/>
      <c r="U46" s="41"/>
      <c r="V46" s="41"/>
      <c r="W46" s="40"/>
      <c r="X46" s="58"/>
      <c r="Y46" s="58"/>
      <c r="Z46" s="58"/>
      <c r="AA46" s="58"/>
      <c r="AB46"/>
      <c r="AC46"/>
      <c r="AD46"/>
      <c r="AE46"/>
      <c r="AF46"/>
      <c r="AG46"/>
      <c r="AH46"/>
      <c r="AI46"/>
      <c r="AJ46"/>
      <c r="AK46"/>
      <c r="AL46"/>
      <c r="AM46"/>
      <c r="AN46"/>
    </row>
    <row r="47" spans="1:59" ht="23.25" customHeight="1">
      <c r="A47"/>
      <c r="B47" s="28" t="s">
        <v>14</v>
      </c>
      <c r="C47" s="79">
        <f>COUNTIF(C$7:BG$42,"PRD")</f>
        <v>370</v>
      </c>
      <c r="D47" s="79"/>
      <c r="E47" s="74" t="s">
        <v>58</v>
      </c>
      <c r="F47" s="79">
        <f>COUNTIF(C$7:BG$42,"PRD-C")</f>
        <v>0</v>
      </c>
      <c r="G47" s="78"/>
      <c r="H47" s="44"/>
      <c r="I47" s="70"/>
      <c r="J47" s="71"/>
      <c r="K47" s="41"/>
      <c r="L47" s="39"/>
      <c r="M47" s="44"/>
      <c r="N47" s="70"/>
      <c r="O47" s="71"/>
      <c r="P47" s="39"/>
      <c r="Q47" s="39"/>
      <c r="S47" s="58"/>
      <c r="T47" s="40"/>
      <c r="U47" s="42"/>
      <c r="V47" s="43"/>
      <c r="W47" s="40"/>
      <c r="X47" s="58"/>
      <c r="Y47" s="58"/>
      <c r="Z47" s="58"/>
      <c r="AA47" s="58"/>
      <c r="AB47"/>
      <c r="AC47"/>
      <c r="AD47"/>
      <c r="AE47"/>
      <c r="AF47"/>
      <c r="AG47"/>
      <c r="AH47"/>
      <c r="AI47"/>
      <c r="AJ47"/>
      <c r="AK47"/>
      <c r="AL47"/>
      <c r="AM47"/>
      <c r="AN47"/>
    </row>
    <row r="48" spans="1:59" ht="20.100000000000001" customHeight="1">
      <c r="A48"/>
      <c r="B48" s="81"/>
      <c r="C48" s="79"/>
      <c r="D48" s="82"/>
      <c r="E48" s="83"/>
      <c r="F48" s="79"/>
      <c r="G48" s="84">
        <f>SUM(F46:F47)</f>
        <v>0</v>
      </c>
      <c r="H48" s="72"/>
      <c r="I48" s="70"/>
      <c r="J48" s="71"/>
      <c r="K48" s="41"/>
      <c r="L48" s="39"/>
      <c r="M48" s="46"/>
      <c r="N48" s="70"/>
      <c r="O48" s="71"/>
      <c r="P48" s="39"/>
      <c r="Q48" s="39"/>
      <c r="S48" s="58"/>
      <c r="T48" s="40"/>
      <c r="U48" s="42"/>
      <c r="V48" s="43"/>
      <c r="W48" s="40"/>
      <c r="X48" s="58"/>
      <c r="Y48" s="58"/>
      <c r="Z48" s="58"/>
      <c r="AA48" s="58"/>
      <c r="AB48"/>
      <c r="AC48"/>
      <c r="AD48"/>
      <c r="AE48"/>
      <c r="AF48"/>
      <c r="AG48"/>
      <c r="AH48"/>
      <c r="AI48"/>
      <c r="AJ48"/>
      <c r="AK48"/>
      <c r="AL48"/>
      <c r="AM48"/>
      <c r="AN48"/>
    </row>
    <row r="49" spans="1:40" ht="20.100000000000001" customHeight="1">
      <c r="A49"/>
      <c r="B49" s="27" t="s">
        <v>13</v>
      </c>
      <c r="C49" s="79">
        <f>COUNTIF(C$7:BG$42,"PRI")</f>
        <v>602</v>
      </c>
      <c r="D49" s="82"/>
      <c r="E49" s="75" t="s">
        <v>59</v>
      </c>
      <c r="F49" s="79">
        <f>COUNTIF(C$7:BG$42,"PRI-C")</f>
        <v>41</v>
      </c>
      <c r="G49" s="84"/>
      <c r="H49" s="45"/>
      <c r="I49" s="70"/>
      <c r="J49" s="71"/>
      <c r="K49" s="41"/>
      <c r="L49" s="39"/>
      <c r="M49" s="45"/>
      <c r="N49" s="70"/>
      <c r="O49" s="71"/>
      <c r="P49" s="39"/>
      <c r="Q49" s="39"/>
      <c r="S49" s="58"/>
      <c r="T49" s="40"/>
      <c r="U49" s="42"/>
      <c r="V49" s="43"/>
      <c r="W49" s="40"/>
      <c r="X49" s="58"/>
      <c r="Y49" s="58"/>
      <c r="Z49" s="58"/>
      <c r="AA49" s="58"/>
      <c r="AB49"/>
      <c r="AC49"/>
      <c r="AD49"/>
      <c r="AE49"/>
      <c r="AF49"/>
      <c r="AG49"/>
      <c r="AH49"/>
      <c r="AI49"/>
      <c r="AJ49"/>
      <c r="AK49"/>
      <c r="AL49"/>
      <c r="AM49"/>
      <c r="AN49"/>
    </row>
    <row r="50" spans="1:40" ht="20.100000000000001" customHeight="1">
      <c r="A50"/>
      <c r="B50" s="33" t="s">
        <v>16</v>
      </c>
      <c r="C50" s="79">
        <f>COUNTIF(C$7:BG$42,"PVEM")</f>
        <v>108</v>
      </c>
      <c r="D50" s="82"/>
      <c r="E50" s="75" t="s">
        <v>60</v>
      </c>
      <c r="F50" s="79">
        <f>COUNTIF(C$7:BG$42,"PVEM-C")</f>
        <v>41</v>
      </c>
      <c r="G50" s="84"/>
      <c r="H50" s="73"/>
      <c r="I50" s="70"/>
      <c r="J50" s="71"/>
      <c r="K50" s="41"/>
      <c r="L50" s="39"/>
      <c r="M50" s="45"/>
      <c r="N50" s="70"/>
      <c r="O50" s="71"/>
      <c r="P50" s="39"/>
      <c r="Q50" s="39"/>
      <c r="R50" s="23"/>
      <c r="S50" s="58"/>
      <c r="T50" s="40"/>
      <c r="U50" s="42"/>
      <c r="V50" s="43"/>
      <c r="W50" s="40"/>
      <c r="X50" s="58"/>
      <c r="Y50" s="58"/>
      <c r="Z50" s="58"/>
      <c r="AA50" s="58"/>
      <c r="AB50"/>
      <c r="AC50"/>
      <c r="AD50"/>
      <c r="AE50"/>
      <c r="AF50"/>
      <c r="AG50"/>
      <c r="AH50"/>
      <c r="AI50"/>
      <c r="AJ50"/>
      <c r="AK50"/>
      <c r="AL50"/>
      <c r="AM50"/>
      <c r="AN50"/>
    </row>
    <row r="51" spans="1:40" ht="20.100000000000001" customHeight="1">
      <c r="A51"/>
      <c r="B51" s="32" t="s">
        <v>18</v>
      </c>
      <c r="C51" s="79">
        <f>COUNTIF(C$7:BG$42,"PNA")</f>
        <v>76</v>
      </c>
      <c r="D51" s="82"/>
      <c r="E51" s="75" t="s">
        <v>61</v>
      </c>
      <c r="F51" s="79">
        <f>COUNTIF(C$7:BG$42,"PNA-C")</f>
        <v>41</v>
      </c>
      <c r="G51" s="84"/>
      <c r="H51" s="66"/>
      <c r="I51" s="40"/>
      <c r="J51" s="40"/>
      <c r="K51" s="40"/>
      <c r="L51" s="39"/>
      <c r="M51" s="47"/>
      <c r="N51" s="70"/>
      <c r="O51" s="71"/>
      <c r="P51" s="39"/>
      <c r="Q51" s="39"/>
      <c r="R51" s="58"/>
      <c r="S51" s="58"/>
      <c r="T51" s="40"/>
      <c r="U51" s="42"/>
      <c r="V51" s="43"/>
      <c r="W51" s="40"/>
      <c r="X51" s="58"/>
      <c r="Y51" s="58"/>
      <c r="Z51" s="58"/>
      <c r="AA51" s="58"/>
      <c r="AB51"/>
      <c r="AC51"/>
      <c r="AD51"/>
      <c r="AE51"/>
      <c r="AF51"/>
      <c r="AG51"/>
      <c r="AH51"/>
      <c r="AI51"/>
      <c r="AJ51"/>
      <c r="AK51"/>
      <c r="AL51"/>
      <c r="AM51"/>
      <c r="AN51"/>
    </row>
    <row r="52" spans="1:40" ht="20.100000000000001" customHeight="1">
      <c r="B52" s="81"/>
      <c r="C52" s="79"/>
      <c r="D52" s="82"/>
      <c r="E52" s="83"/>
      <c r="F52" s="79"/>
      <c r="G52" s="84">
        <f>SUM(F49:F51)</f>
        <v>123</v>
      </c>
      <c r="H52" s="66"/>
      <c r="I52" s="39"/>
      <c r="J52" s="39"/>
      <c r="K52" s="39"/>
      <c r="L52" s="39"/>
      <c r="M52" s="39"/>
      <c r="N52" s="39"/>
      <c r="O52" s="39"/>
      <c r="P52" s="41"/>
      <c r="Q52" s="41"/>
    </row>
    <row r="53" spans="1:40" ht="20.100000000000001" customHeight="1">
      <c r="B53" s="29" t="s">
        <v>15</v>
      </c>
      <c r="C53" s="79">
        <f>COUNTIF(C$7:BG$42,"PT")</f>
        <v>82</v>
      </c>
      <c r="D53" s="82"/>
      <c r="E53" s="76" t="s">
        <v>62</v>
      </c>
      <c r="F53" s="79">
        <f>COUNTIF(C$7:BG$42,"PT-C")</f>
        <v>61</v>
      </c>
      <c r="G53" s="84"/>
      <c r="H53" s="52"/>
      <c r="I53" s="39"/>
      <c r="J53" s="39"/>
      <c r="K53" s="39"/>
      <c r="L53" s="39"/>
      <c r="M53" s="39"/>
      <c r="N53" s="39"/>
      <c r="O53" s="39"/>
      <c r="P53" s="41"/>
      <c r="Q53" s="41"/>
    </row>
    <row r="54" spans="1:40" ht="20.100000000000001" customHeight="1">
      <c r="B54" s="31" t="s">
        <v>17</v>
      </c>
      <c r="C54" s="79">
        <f>COUNTIF(C$7:BG$42,"CONV")</f>
        <v>26</v>
      </c>
      <c r="D54" s="82"/>
      <c r="E54" s="76" t="s">
        <v>63</v>
      </c>
      <c r="F54" s="79">
        <f>COUNTIF(C$7:BG$42,"CONV-C")</f>
        <v>62</v>
      </c>
      <c r="G54" s="84"/>
      <c r="H54" s="52"/>
      <c r="I54" s="39"/>
      <c r="J54"/>
      <c r="K54"/>
      <c r="L54"/>
      <c r="M54"/>
      <c r="N54"/>
      <c r="O54"/>
    </row>
    <row r="55" spans="1:40" ht="20.100000000000001" customHeight="1">
      <c r="B55" s="81"/>
      <c r="C55" s="79"/>
      <c r="D55" s="82"/>
      <c r="E55" s="79"/>
      <c r="F55" s="79">
        <f>SUM(F46:F54)</f>
        <v>246</v>
      </c>
      <c r="G55" s="85">
        <f>SUM(F53:F54)</f>
        <v>123</v>
      </c>
      <c r="H55" s="52"/>
      <c r="I55" s="41"/>
      <c r="K55"/>
      <c r="L55"/>
      <c r="M55"/>
      <c r="N55"/>
    </row>
    <row r="56" spans="1:40" ht="20.100000000000001" customHeight="1">
      <c r="B56" s="26" t="s">
        <v>36</v>
      </c>
      <c r="C56" s="79">
        <f>COUNTIF(C$7:BG$42,"PRS")</f>
        <v>149</v>
      </c>
      <c r="D56" s="71"/>
      <c r="E56" s="79"/>
      <c r="F56" s="79"/>
      <c r="G56" s="81"/>
      <c r="H56" s="81"/>
      <c r="I56" s="41"/>
    </row>
    <row r="57" spans="1:40" ht="20.100000000000001" customHeight="1">
      <c r="B57" s="86" t="s">
        <v>27</v>
      </c>
      <c r="C57" s="79">
        <f>COUNTIF(C$7:BG$42,"AUT")</f>
        <v>4</v>
      </c>
      <c r="D57" s="71"/>
      <c r="E57" s="71"/>
      <c r="F57" s="71"/>
      <c r="G57" s="52">
        <f>SUM(G55,G52,G48)</f>
        <v>246</v>
      </c>
      <c r="H57" s="81"/>
      <c r="I57" s="41"/>
    </row>
    <row r="58" spans="1:40" ht="20.100000000000001" customHeight="1">
      <c r="B58" s="81"/>
      <c r="C58" s="52">
        <f>SUM(C46:C57)</f>
        <v>1806</v>
      </c>
      <c r="D58" s="81"/>
      <c r="E58" s="81"/>
      <c r="F58" s="81"/>
      <c r="G58" s="81"/>
      <c r="H58" s="81"/>
      <c r="I58" s="41"/>
    </row>
    <row r="59" spans="1:40" ht="20.100000000000001" customHeight="1">
      <c r="B59" s="81"/>
      <c r="C59" s="52"/>
      <c r="D59" s="81"/>
      <c r="E59" s="87">
        <f>SUM(C58+G57)</f>
        <v>2052</v>
      </c>
      <c r="F59" s="81"/>
      <c r="G59" s="81"/>
      <c r="H59" s="81"/>
    </row>
    <row r="60" spans="1:40" ht="20.100000000000001" customHeight="1">
      <c r="B60" s="81"/>
      <c r="C60" s="81"/>
      <c r="D60" s="81"/>
      <c r="E60" s="81"/>
      <c r="F60" s="81"/>
      <c r="G60" s="81"/>
      <c r="H60" s="81"/>
    </row>
    <row r="61" spans="1:40" ht="20.100000000000001" customHeight="1">
      <c r="B61" s="81"/>
      <c r="C61" s="81"/>
      <c r="D61" s="81"/>
      <c r="E61" s="81"/>
      <c r="F61" s="81"/>
      <c r="G61" s="81"/>
      <c r="H61" s="81"/>
    </row>
    <row r="62" spans="1:40" ht="20.100000000000001" customHeight="1">
      <c r="B62" s="39"/>
      <c r="C62" s="39"/>
      <c r="D62" s="39"/>
      <c r="E62" s="39"/>
      <c r="F62" s="39"/>
      <c r="G62" s="39"/>
      <c r="H62" s="41"/>
    </row>
    <row r="63" spans="1:40" ht="20.100000000000001" customHeight="1"/>
    <row r="64" spans="1:40" ht="20.100000000000001" customHeight="1"/>
    <row r="65" spans="17:17" ht="20.100000000000001" customHeight="1">
      <c r="Q65"/>
    </row>
    <row r="66" spans="17:17" ht="15">
      <c r="Q66"/>
    </row>
    <row r="67" spans="17:17" ht="15">
      <c r="Q67"/>
    </row>
    <row r="68" spans="17:17" ht="15">
      <c r="Q68"/>
    </row>
    <row r="69" spans="17:17" ht="15">
      <c r="Q69"/>
    </row>
    <row r="70" spans="17:17" ht="15">
      <c r="Q70"/>
    </row>
    <row r="71" spans="17:17" ht="15">
      <c r="Q71"/>
    </row>
    <row r="72" spans="17:17" ht="15">
      <c r="Q72"/>
    </row>
    <row r="73" spans="17:17" ht="15">
      <c r="Q73"/>
    </row>
    <row r="74" spans="17:17" ht="15">
      <c r="Q74"/>
    </row>
  </sheetData>
  <mergeCells count="13">
    <mergeCell ref="C1:V1"/>
    <mergeCell ref="W1:AP1"/>
    <mergeCell ref="AQ1:BF1"/>
    <mergeCell ref="A7:A12"/>
    <mergeCell ref="A4:A6"/>
    <mergeCell ref="B4:B5"/>
    <mergeCell ref="C4:AD4"/>
    <mergeCell ref="AE4:BG4"/>
    <mergeCell ref="A13:A18"/>
    <mergeCell ref="A19:A24"/>
    <mergeCell ref="A25:A30"/>
    <mergeCell ref="A31:A36"/>
    <mergeCell ref="A37:A42"/>
  </mergeCells>
  <printOptions horizontalCentered="1"/>
  <pageMargins left="0.70866141732283472" right="0" top="0.19685039370078741" bottom="0.35433070866141736" header="0.31496062992125984" footer="0.31496062992125984"/>
  <pageSetup scale="53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BJ74"/>
  <sheetViews>
    <sheetView tabSelected="1" view="pageBreakPreview" zoomScale="40" zoomScaleNormal="90" zoomScaleSheetLayoutView="40" workbookViewId="0">
      <selection activeCell="U14" sqref="U14"/>
    </sheetView>
  </sheetViews>
  <sheetFormatPr baseColWidth="10" defaultColWidth="11.5703125" defaultRowHeight="12"/>
  <cols>
    <col min="1" max="1" width="12.85546875" style="20" customWidth="1"/>
    <col min="2" max="2" width="6.7109375" style="20" customWidth="1"/>
    <col min="3" max="59" width="10.7109375" style="20" customWidth="1"/>
    <col min="60" max="205" width="11.5703125" style="20"/>
    <col min="206" max="206" width="12.85546875" style="20" customWidth="1"/>
    <col min="207" max="207" width="6.7109375" style="20" customWidth="1"/>
    <col min="208" max="226" width="8.5703125" style="20" customWidth="1"/>
    <col min="227" max="227" width="8" style="20" customWidth="1"/>
    <col min="228" max="250" width="8.5703125" style="20" customWidth="1"/>
    <col min="251" max="251" width="10.85546875" style="20" customWidth="1"/>
    <col min="252" max="461" width="11.5703125" style="20"/>
    <col min="462" max="462" width="12.85546875" style="20" customWidth="1"/>
    <col min="463" max="463" width="6.7109375" style="20" customWidth="1"/>
    <col min="464" max="482" width="8.5703125" style="20" customWidth="1"/>
    <col min="483" max="483" width="8" style="20" customWidth="1"/>
    <col min="484" max="506" width="8.5703125" style="20" customWidth="1"/>
    <col min="507" max="507" width="10.85546875" style="20" customWidth="1"/>
    <col min="508" max="717" width="11.5703125" style="20"/>
    <col min="718" max="718" width="12.85546875" style="20" customWidth="1"/>
    <col min="719" max="719" width="6.7109375" style="20" customWidth="1"/>
    <col min="720" max="738" width="8.5703125" style="20" customWidth="1"/>
    <col min="739" max="739" width="8" style="20" customWidth="1"/>
    <col min="740" max="762" width="8.5703125" style="20" customWidth="1"/>
    <col min="763" max="763" width="10.85546875" style="20" customWidth="1"/>
    <col min="764" max="973" width="11.5703125" style="20"/>
    <col min="974" max="974" width="12.85546875" style="20" customWidth="1"/>
    <col min="975" max="975" width="6.7109375" style="20" customWidth="1"/>
    <col min="976" max="994" width="8.5703125" style="20" customWidth="1"/>
    <col min="995" max="995" width="8" style="20" customWidth="1"/>
    <col min="996" max="1018" width="8.5703125" style="20" customWidth="1"/>
    <col min="1019" max="1019" width="10.85546875" style="20" customWidth="1"/>
    <col min="1020" max="1229" width="11.5703125" style="20"/>
    <col min="1230" max="1230" width="12.85546875" style="20" customWidth="1"/>
    <col min="1231" max="1231" width="6.7109375" style="20" customWidth="1"/>
    <col min="1232" max="1250" width="8.5703125" style="20" customWidth="1"/>
    <col min="1251" max="1251" width="8" style="20" customWidth="1"/>
    <col min="1252" max="1274" width="8.5703125" style="20" customWidth="1"/>
    <col min="1275" max="1275" width="10.85546875" style="20" customWidth="1"/>
    <col min="1276" max="1485" width="11.5703125" style="20"/>
    <col min="1486" max="1486" width="12.85546875" style="20" customWidth="1"/>
    <col min="1487" max="1487" width="6.7109375" style="20" customWidth="1"/>
    <col min="1488" max="1506" width="8.5703125" style="20" customWidth="1"/>
    <col min="1507" max="1507" width="8" style="20" customWidth="1"/>
    <col min="1508" max="1530" width="8.5703125" style="20" customWidth="1"/>
    <col min="1531" max="1531" width="10.85546875" style="20" customWidth="1"/>
    <col min="1532" max="1741" width="11.5703125" style="20"/>
    <col min="1742" max="1742" width="12.85546875" style="20" customWidth="1"/>
    <col min="1743" max="1743" width="6.7109375" style="20" customWidth="1"/>
    <col min="1744" max="1762" width="8.5703125" style="20" customWidth="1"/>
    <col min="1763" max="1763" width="8" style="20" customWidth="1"/>
    <col min="1764" max="1786" width="8.5703125" style="20" customWidth="1"/>
    <col min="1787" max="1787" width="10.85546875" style="20" customWidth="1"/>
    <col min="1788" max="1997" width="11.5703125" style="20"/>
    <col min="1998" max="1998" width="12.85546875" style="20" customWidth="1"/>
    <col min="1999" max="1999" width="6.7109375" style="20" customWidth="1"/>
    <col min="2000" max="2018" width="8.5703125" style="20" customWidth="1"/>
    <col min="2019" max="2019" width="8" style="20" customWidth="1"/>
    <col min="2020" max="2042" width="8.5703125" style="20" customWidth="1"/>
    <col min="2043" max="2043" width="10.85546875" style="20" customWidth="1"/>
    <col min="2044" max="2253" width="11.5703125" style="20"/>
    <col min="2254" max="2254" width="12.85546875" style="20" customWidth="1"/>
    <col min="2255" max="2255" width="6.7109375" style="20" customWidth="1"/>
    <col min="2256" max="2274" width="8.5703125" style="20" customWidth="1"/>
    <col min="2275" max="2275" width="8" style="20" customWidth="1"/>
    <col min="2276" max="2298" width="8.5703125" style="20" customWidth="1"/>
    <col min="2299" max="2299" width="10.85546875" style="20" customWidth="1"/>
    <col min="2300" max="2509" width="11.5703125" style="20"/>
    <col min="2510" max="2510" width="12.85546875" style="20" customWidth="1"/>
    <col min="2511" max="2511" width="6.7109375" style="20" customWidth="1"/>
    <col min="2512" max="2530" width="8.5703125" style="20" customWidth="1"/>
    <col min="2531" max="2531" width="8" style="20" customWidth="1"/>
    <col min="2532" max="2554" width="8.5703125" style="20" customWidth="1"/>
    <col min="2555" max="2555" width="10.85546875" style="20" customWidth="1"/>
    <col min="2556" max="2765" width="11.5703125" style="20"/>
    <col min="2766" max="2766" width="12.85546875" style="20" customWidth="1"/>
    <col min="2767" max="2767" width="6.7109375" style="20" customWidth="1"/>
    <col min="2768" max="2786" width="8.5703125" style="20" customWidth="1"/>
    <col min="2787" max="2787" width="8" style="20" customWidth="1"/>
    <col min="2788" max="2810" width="8.5703125" style="20" customWidth="1"/>
    <col min="2811" max="2811" width="10.85546875" style="20" customWidth="1"/>
    <col min="2812" max="3021" width="11.5703125" style="20"/>
    <col min="3022" max="3022" width="12.85546875" style="20" customWidth="1"/>
    <col min="3023" max="3023" width="6.7109375" style="20" customWidth="1"/>
    <col min="3024" max="3042" width="8.5703125" style="20" customWidth="1"/>
    <col min="3043" max="3043" width="8" style="20" customWidth="1"/>
    <col min="3044" max="3066" width="8.5703125" style="20" customWidth="1"/>
    <col min="3067" max="3067" width="10.85546875" style="20" customWidth="1"/>
    <col min="3068" max="3277" width="11.5703125" style="20"/>
    <col min="3278" max="3278" width="12.85546875" style="20" customWidth="1"/>
    <col min="3279" max="3279" width="6.7109375" style="20" customWidth="1"/>
    <col min="3280" max="3298" width="8.5703125" style="20" customWidth="1"/>
    <col min="3299" max="3299" width="8" style="20" customWidth="1"/>
    <col min="3300" max="3322" width="8.5703125" style="20" customWidth="1"/>
    <col min="3323" max="3323" width="10.85546875" style="20" customWidth="1"/>
    <col min="3324" max="3533" width="11.5703125" style="20"/>
    <col min="3534" max="3534" width="12.85546875" style="20" customWidth="1"/>
    <col min="3535" max="3535" width="6.7109375" style="20" customWidth="1"/>
    <col min="3536" max="3554" width="8.5703125" style="20" customWidth="1"/>
    <col min="3555" max="3555" width="8" style="20" customWidth="1"/>
    <col min="3556" max="3578" width="8.5703125" style="20" customWidth="1"/>
    <col min="3579" max="3579" width="10.85546875" style="20" customWidth="1"/>
    <col min="3580" max="3789" width="11.5703125" style="20"/>
    <col min="3790" max="3790" width="12.85546875" style="20" customWidth="1"/>
    <col min="3791" max="3791" width="6.7109375" style="20" customWidth="1"/>
    <col min="3792" max="3810" width="8.5703125" style="20" customWidth="1"/>
    <col min="3811" max="3811" width="8" style="20" customWidth="1"/>
    <col min="3812" max="3834" width="8.5703125" style="20" customWidth="1"/>
    <col min="3835" max="3835" width="10.85546875" style="20" customWidth="1"/>
    <col min="3836" max="4045" width="11.5703125" style="20"/>
    <col min="4046" max="4046" width="12.85546875" style="20" customWidth="1"/>
    <col min="4047" max="4047" width="6.7109375" style="20" customWidth="1"/>
    <col min="4048" max="4066" width="8.5703125" style="20" customWidth="1"/>
    <col min="4067" max="4067" width="8" style="20" customWidth="1"/>
    <col min="4068" max="4090" width="8.5703125" style="20" customWidth="1"/>
    <col min="4091" max="4091" width="10.85546875" style="20" customWidth="1"/>
    <col min="4092" max="4301" width="11.5703125" style="20"/>
    <col min="4302" max="4302" width="12.85546875" style="20" customWidth="1"/>
    <col min="4303" max="4303" width="6.7109375" style="20" customWidth="1"/>
    <col min="4304" max="4322" width="8.5703125" style="20" customWidth="1"/>
    <col min="4323" max="4323" width="8" style="20" customWidth="1"/>
    <col min="4324" max="4346" width="8.5703125" style="20" customWidth="1"/>
    <col min="4347" max="4347" width="10.85546875" style="20" customWidth="1"/>
    <col min="4348" max="4557" width="11.5703125" style="20"/>
    <col min="4558" max="4558" width="12.85546875" style="20" customWidth="1"/>
    <col min="4559" max="4559" width="6.7109375" style="20" customWidth="1"/>
    <col min="4560" max="4578" width="8.5703125" style="20" customWidth="1"/>
    <col min="4579" max="4579" width="8" style="20" customWidth="1"/>
    <col min="4580" max="4602" width="8.5703125" style="20" customWidth="1"/>
    <col min="4603" max="4603" width="10.85546875" style="20" customWidth="1"/>
    <col min="4604" max="4813" width="11.5703125" style="20"/>
    <col min="4814" max="4814" width="12.85546875" style="20" customWidth="1"/>
    <col min="4815" max="4815" width="6.7109375" style="20" customWidth="1"/>
    <col min="4816" max="4834" width="8.5703125" style="20" customWidth="1"/>
    <col min="4835" max="4835" width="8" style="20" customWidth="1"/>
    <col min="4836" max="4858" width="8.5703125" style="20" customWidth="1"/>
    <col min="4859" max="4859" width="10.85546875" style="20" customWidth="1"/>
    <col min="4860" max="5069" width="11.5703125" style="20"/>
    <col min="5070" max="5070" width="12.85546875" style="20" customWidth="1"/>
    <col min="5071" max="5071" width="6.7109375" style="20" customWidth="1"/>
    <col min="5072" max="5090" width="8.5703125" style="20" customWidth="1"/>
    <col min="5091" max="5091" width="8" style="20" customWidth="1"/>
    <col min="5092" max="5114" width="8.5703125" style="20" customWidth="1"/>
    <col min="5115" max="5115" width="10.85546875" style="20" customWidth="1"/>
    <col min="5116" max="5325" width="11.5703125" style="20"/>
    <col min="5326" max="5326" width="12.85546875" style="20" customWidth="1"/>
    <col min="5327" max="5327" width="6.7109375" style="20" customWidth="1"/>
    <col min="5328" max="5346" width="8.5703125" style="20" customWidth="1"/>
    <col min="5347" max="5347" width="8" style="20" customWidth="1"/>
    <col min="5348" max="5370" width="8.5703125" style="20" customWidth="1"/>
    <col min="5371" max="5371" width="10.85546875" style="20" customWidth="1"/>
    <col min="5372" max="5581" width="11.5703125" style="20"/>
    <col min="5582" max="5582" width="12.85546875" style="20" customWidth="1"/>
    <col min="5583" max="5583" width="6.7109375" style="20" customWidth="1"/>
    <col min="5584" max="5602" width="8.5703125" style="20" customWidth="1"/>
    <col min="5603" max="5603" width="8" style="20" customWidth="1"/>
    <col min="5604" max="5626" width="8.5703125" style="20" customWidth="1"/>
    <col min="5627" max="5627" width="10.85546875" style="20" customWidth="1"/>
    <col min="5628" max="5837" width="11.5703125" style="20"/>
    <col min="5838" max="5838" width="12.85546875" style="20" customWidth="1"/>
    <col min="5839" max="5839" width="6.7109375" style="20" customWidth="1"/>
    <col min="5840" max="5858" width="8.5703125" style="20" customWidth="1"/>
    <col min="5859" max="5859" width="8" style="20" customWidth="1"/>
    <col min="5860" max="5882" width="8.5703125" style="20" customWidth="1"/>
    <col min="5883" max="5883" width="10.85546875" style="20" customWidth="1"/>
    <col min="5884" max="6093" width="11.5703125" style="20"/>
    <col min="6094" max="6094" width="12.85546875" style="20" customWidth="1"/>
    <col min="6095" max="6095" width="6.7109375" style="20" customWidth="1"/>
    <col min="6096" max="6114" width="8.5703125" style="20" customWidth="1"/>
    <col min="6115" max="6115" width="8" style="20" customWidth="1"/>
    <col min="6116" max="6138" width="8.5703125" style="20" customWidth="1"/>
    <col min="6139" max="6139" width="10.85546875" style="20" customWidth="1"/>
    <col min="6140" max="6349" width="11.5703125" style="20"/>
    <col min="6350" max="6350" width="12.85546875" style="20" customWidth="1"/>
    <col min="6351" max="6351" width="6.7109375" style="20" customWidth="1"/>
    <col min="6352" max="6370" width="8.5703125" style="20" customWidth="1"/>
    <col min="6371" max="6371" width="8" style="20" customWidth="1"/>
    <col min="6372" max="6394" width="8.5703125" style="20" customWidth="1"/>
    <col min="6395" max="6395" width="10.85546875" style="20" customWidth="1"/>
    <col min="6396" max="6605" width="11.5703125" style="20"/>
    <col min="6606" max="6606" width="12.85546875" style="20" customWidth="1"/>
    <col min="6607" max="6607" width="6.7109375" style="20" customWidth="1"/>
    <col min="6608" max="6626" width="8.5703125" style="20" customWidth="1"/>
    <col min="6627" max="6627" width="8" style="20" customWidth="1"/>
    <col min="6628" max="6650" width="8.5703125" style="20" customWidth="1"/>
    <col min="6651" max="6651" width="10.85546875" style="20" customWidth="1"/>
    <col min="6652" max="6861" width="11.5703125" style="20"/>
    <col min="6862" max="6862" width="12.85546875" style="20" customWidth="1"/>
    <col min="6863" max="6863" width="6.7109375" style="20" customWidth="1"/>
    <col min="6864" max="6882" width="8.5703125" style="20" customWidth="1"/>
    <col min="6883" max="6883" width="8" style="20" customWidth="1"/>
    <col min="6884" max="6906" width="8.5703125" style="20" customWidth="1"/>
    <col min="6907" max="6907" width="10.85546875" style="20" customWidth="1"/>
    <col min="6908" max="7117" width="11.5703125" style="20"/>
    <col min="7118" max="7118" width="12.85546875" style="20" customWidth="1"/>
    <col min="7119" max="7119" width="6.7109375" style="20" customWidth="1"/>
    <col min="7120" max="7138" width="8.5703125" style="20" customWidth="1"/>
    <col min="7139" max="7139" width="8" style="20" customWidth="1"/>
    <col min="7140" max="7162" width="8.5703125" style="20" customWidth="1"/>
    <col min="7163" max="7163" width="10.85546875" style="20" customWidth="1"/>
    <col min="7164" max="7373" width="11.5703125" style="20"/>
    <col min="7374" max="7374" width="12.85546875" style="20" customWidth="1"/>
    <col min="7375" max="7375" width="6.7109375" style="20" customWidth="1"/>
    <col min="7376" max="7394" width="8.5703125" style="20" customWidth="1"/>
    <col min="7395" max="7395" width="8" style="20" customWidth="1"/>
    <col min="7396" max="7418" width="8.5703125" style="20" customWidth="1"/>
    <col min="7419" max="7419" width="10.85546875" style="20" customWidth="1"/>
    <col min="7420" max="7629" width="11.5703125" style="20"/>
    <col min="7630" max="7630" width="12.85546875" style="20" customWidth="1"/>
    <col min="7631" max="7631" width="6.7109375" style="20" customWidth="1"/>
    <col min="7632" max="7650" width="8.5703125" style="20" customWidth="1"/>
    <col min="7651" max="7651" width="8" style="20" customWidth="1"/>
    <col min="7652" max="7674" width="8.5703125" style="20" customWidth="1"/>
    <col min="7675" max="7675" width="10.85546875" style="20" customWidth="1"/>
    <col min="7676" max="7885" width="11.5703125" style="20"/>
    <col min="7886" max="7886" width="12.85546875" style="20" customWidth="1"/>
    <col min="7887" max="7887" width="6.7109375" style="20" customWidth="1"/>
    <col min="7888" max="7906" width="8.5703125" style="20" customWidth="1"/>
    <col min="7907" max="7907" width="8" style="20" customWidth="1"/>
    <col min="7908" max="7930" width="8.5703125" style="20" customWidth="1"/>
    <col min="7931" max="7931" width="10.85546875" style="20" customWidth="1"/>
    <col min="7932" max="8141" width="11.5703125" style="20"/>
    <col min="8142" max="8142" width="12.85546875" style="20" customWidth="1"/>
    <col min="8143" max="8143" width="6.7109375" style="20" customWidth="1"/>
    <col min="8144" max="8162" width="8.5703125" style="20" customWidth="1"/>
    <col min="8163" max="8163" width="8" style="20" customWidth="1"/>
    <col min="8164" max="8186" width="8.5703125" style="20" customWidth="1"/>
    <col min="8187" max="8187" width="10.85546875" style="20" customWidth="1"/>
    <col min="8188" max="8397" width="11.5703125" style="20"/>
    <col min="8398" max="8398" width="12.85546875" style="20" customWidth="1"/>
    <col min="8399" max="8399" width="6.7109375" style="20" customWidth="1"/>
    <col min="8400" max="8418" width="8.5703125" style="20" customWidth="1"/>
    <col min="8419" max="8419" width="8" style="20" customWidth="1"/>
    <col min="8420" max="8442" width="8.5703125" style="20" customWidth="1"/>
    <col min="8443" max="8443" width="10.85546875" style="20" customWidth="1"/>
    <col min="8444" max="8653" width="11.5703125" style="20"/>
    <col min="8654" max="8654" width="12.85546875" style="20" customWidth="1"/>
    <col min="8655" max="8655" width="6.7109375" style="20" customWidth="1"/>
    <col min="8656" max="8674" width="8.5703125" style="20" customWidth="1"/>
    <col min="8675" max="8675" width="8" style="20" customWidth="1"/>
    <col min="8676" max="8698" width="8.5703125" style="20" customWidth="1"/>
    <col min="8699" max="8699" width="10.85546875" style="20" customWidth="1"/>
    <col min="8700" max="8909" width="11.5703125" style="20"/>
    <col min="8910" max="8910" width="12.85546875" style="20" customWidth="1"/>
    <col min="8911" max="8911" width="6.7109375" style="20" customWidth="1"/>
    <col min="8912" max="8930" width="8.5703125" style="20" customWidth="1"/>
    <col min="8931" max="8931" width="8" style="20" customWidth="1"/>
    <col min="8932" max="8954" width="8.5703125" style="20" customWidth="1"/>
    <col min="8955" max="8955" width="10.85546875" style="20" customWidth="1"/>
    <col min="8956" max="9165" width="11.5703125" style="20"/>
    <col min="9166" max="9166" width="12.85546875" style="20" customWidth="1"/>
    <col min="9167" max="9167" width="6.7109375" style="20" customWidth="1"/>
    <col min="9168" max="9186" width="8.5703125" style="20" customWidth="1"/>
    <col min="9187" max="9187" width="8" style="20" customWidth="1"/>
    <col min="9188" max="9210" width="8.5703125" style="20" customWidth="1"/>
    <col min="9211" max="9211" width="10.85546875" style="20" customWidth="1"/>
    <col min="9212" max="9421" width="11.5703125" style="20"/>
    <col min="9422" max="9422" width="12.85546875" style="20" customWidth="1"/>
    <col min="9423" max="9423" width="6.7109375" style="20" customWidth="1"/>
    <col min="9424" max="9442" width="8.5703125" style="20" customWidth="1"/>
    <col min="9443" max="9443" width="8" style="20" customWidth="1"/>
    <col min="9444" max="9466" width="8.5703125" style="20" customWidth="1"/>
    <col min="9467" max="9467" width="10.85546875" style="20" customWidth="1"/>
    <col min="9468" max="9677" width="11.5703125" style="20"/>
    <col min="9678" max="9678" width="12.85546875" style="20" customWidth="1"/>
    <col min="9679" max="9679" width="6.7109375" style="20" customWidth="1"/>
    <col min="9680" max="9698" width="8.5703125" style="20" customWidth="1"/>
    <col min="9699" max="9699" width="8" style="20" customWidth="1"/>
    <col min="9700" max="9722" width="8.5703125" style="20" customWidth="1"/>
    <col min="9723" max="9723" width="10.85546875" style="20" customWidth="1"/>
    <col min="9724" max="9933" width="11.5703125" style="20"/>
    <col min="9934" max="9934" width="12.85546875" style="20" customWidth="1"/>
    <col min="9935" max="9935" width="6.7109375" style="20" customWidth="1"/>
    <col min="9936" max="9954" width="8.5703125" style="20" customWidth="1"/>
    <col min="9955" max="9955" width="8" style="20" customWidth="1"/>
    <col min="9956" max="9978" width="8.5703125" style="20" customWidth="1"/>
    <col min="9979" max="9979" width="10.85546875" style="20" customWidth="1"/>
    <col min="9980" max="10189" width="11.5703125" style="20"/>
    <col min="10190" max="10190" width="12.85546875" style="20" customWidth="1"/>
    <col min="10191" max="10191" width="6.7109375" style="20" customWidth="1"/>
    <col min="10192" max="10210" width="8.5703125" style="20" customWidth="1"/>
    <col min="10211" max="10211" width="8" style="20" customWidth="1"/>
    <col min="10212" max="10234" width="8.5703125" style="20" customWidth="1"/>
    <col min="10235" max="10235" width="10.85546875" style="20" customWidth="1"/>
    <col min="10236" max="10445" width="11.5703125" style="20"/>
    <col min="10446" max="10446" width="12.85546875" style="20" customWidth="1"/>
    <col min="10447" max="10447" width="6.7109375" style="20" customWidth="1"/>
    <col min="10448" max="10466" width="8.5703125" style="20" customWidth="1"/>
    <col min="10467" max="10467" width="8" style="20" customWidth="1"/>
    <col min="10468" max="10490" width="8.5703125" style="20" customWidth="1"/>
    <col min="10491" max="10491" width="10.85546875" style="20" customWidth="1"/>
    <col min="10492" max="10701" width="11.5703125" style="20"/>
    <col min="10702" max="10702" width="12.85546875" style="20" customWidth="1"/>
    <col min="10703" max="10703" width="6.7109375" style="20" customWidth="1"/>
    <col min="10704" max="10722" width="8.5703125" style="20" customWidth="1"/>
    <col min="10723" max="10723" width="8" style="20" customWidth="1"/>
    <col min="10724" max="10746" width="8.5703125" style="20" customWidth="1"/>
    <col min="10747" max="10747" width="10.85546875" style="20" customWidth="1"/>
    <col min="10748" max="10957" width="11.5703125" style="20"/>
    <col min="10958" max="10958" width="12.85546875" style="20" customWidth="1"/>
    <col min="10959" max="10959" width="6.7109375" style="20" customWidth="1"/>
    <col min="10960" max="10978" width="8.5703125" style="20" customWidth="1"/>
    <col min="10979" max="10979" width="8" style="20" customWidth="1"/>
    <col min="10980" max="11002" width="8.5703125" style="20" customWidth="1"/>
    <col min="11003" max="11003" width="10.85546875" style="20" customWidth="1"/>
    <col min="11004" max="11213" width="11.5703125" style="20"/>
    <col min="11214" max="11214" width="12.85546875" style="20" customWidth="1"/>
    <col min="11215" max="11215" width="6.7109375" style="20" customWidth="1"/>
    <col min="11216" max="11234" width="8.5703125" style="20" customWidth="1"/>
    <col min="11235" max="11235" width="8" style="20" customWidth="1"/>
    <col min="11236" max="11258" width="8.5703125" style="20" customWidth="1"/>
    <col min="11259" max="11259" width="10.85546875" style="20" customWidth="1"/>
    <col min="11260" max="11469" width="11.5703125" style="20"/>
    <col min="11470" max="11470" width="12.85546875" style="20" customWidth="1"/>
    <col min="11471" max="11471" width="6.7109375" style="20" customWidth="1"/>
    <col min="11472" max="11490" width="8.5703125" style="20" customWidth="1"/>
    <col min="11491" max="11491" width="8" style="20" customWidth="1"/>
    <col min="11492" max="11514" width="8.5703125" style="20" customWidth="1"/>
    <col min="11515" max="11515" width="10.85546875" style="20" customWidth="1"/>
    <col min="11516" max="11725" width="11.5703125" style="20"/>
    <col min="11726" max="11726" width="12.85546875" style="20" customWidth="1"/>
    <col min="11727" max="11727" width="6.7109375" style="20" customWidth="1"/>
    <col min="11728" max="11746" width="8.5703125" style="20" customWidth="1"/>
    <col min="11747" max="11747" width="8" style="20" customWidth="1"/>
    <col min="11748" max="11770" width="8.5703125" style="20" customWidth="1"/>
    <col min="11771" max="11771" width="10.85546875" style="20" customWidth="1"/>
    <col min="11772" max="11981" width="11.5703125" style="20"/>
    <col min="11982" max="11982" width="12.85546875" style="20" customWidth="1"/>
    <col min="11983" max="11983" width="6.7109375" style="20" customWidth="1"/>
    <col min="11984" max="12002" width="8.5703125" style="20" customWidth="1"/>
    <col min="12003" max="12003" width="8" style="20" customWidth="1"/>
    <col min="12004" max="12026" width="8.5703125" style="20" customWidth="1"/>
    <col min="12027" max="12027" width="10.85546875" style="20" customWidth="1"/>
    <col min="12028" max="12237" width="11.5703125" style="20"/>
    <col min="12238" max="12238" width="12.85546875" style="20" customWidth="1"/>
    <col min="12239" max="12239" width="6.7109375" style="20" customWidth="1"/>
    <col min="12240" max="12258" width="8.5703125" style="20" customWidth="1"/>
    <col min="12259" max="12259" width="8" style="20" customWidth="1"/>
    <col min="12260" max="12282" width="8.5703125" style="20" customWidth="1"/>
    <col min="12283" max="12283" width="10.85546875" style="20" customWidth="1"/>
    <col min="12284" max="12493" width="11.5703125" style="20"/>
    <col min="12494" max="12494" width="12.85546875" style="20" customWidth="1"/>
    <col min="12495" max="12495" width="6.7109375" style="20" customWidth="1"/>
    <col min="12496" max="12514" width="8.5703125" style="20" customWidth="1"/>
    <col min="12515" max="12515" width="8" style="20" customWidth="1"/>
    <col min="12516" max="12538" width="8.5703125" style="20" customWidth="1"/>
    <col min="12539" max="12539" width="10.85546875" style="20" customWidth="1"/>
    <col min="12540" max="12749" width="11.5703125" style="20"/>
    <col min="12750" max="12750" width="12.85546875" style="20" customWidth="1"/>
    <col min="12751" max="12751" width="6.7109375" style="20" customWidth="1"/>
    <col min="12752" max="12770" width="8.5703125" style="20" customWidth="1"/>
    <col min="12771" max="12771" width="8" style="20" customWidth="1"/>
    <col min="12772" max="12794" width="8.5703125" style="20" customWidth="1"/>
    <col min="12795" max="12795" width="10.85546875" style="20" customWidth="1"/>
    <col min="12796" max="13005" width="11.5703125" style="20"/>
    <col min="13006" max="13006" width="12.85546875" style="20" customWidth="1"/>
    <col min="13007" max="13007" width="6.7109375" style="20" customWidth="1"/>
    <col min="13008" max="13026" width="8.5703125" style="20" customWidth="1"/>
    <col min="13027" max="13027" width="8" style="20" customWidth="1"/>
    <col min="13028" max="13050" width="8.5703125" style="20" customWidth="1"/>
    <col min="13051" max="13051" width="10.85546875" style="20" customWidth="1"/>
    <col min="13052" max="13261" width="11.5703125" style="20"/>
    <col min="13262" max="13262" width="12.85546875" style="20" customWidth="1"/>
    <col min="13263" max="13263" width="6.7109375" style="20" customWidth="1"/>
    <col min="13264" max="13282" width="8.5703125" style="20" customWidth="1"/>
    <col min="13283" max="13283" width="8" style="20" customWidth="1"/>
    <col min="13284" max="13306" width="8.5703125" style="20" customWidth="1"/>
    <col min="13307" max="13307" width="10.85546875" style="20" customWidth="1"/>
    <col min="13308" max="13517" width="11.5703125" style="20"/>
    <col min="13518" max="13518" width="12.85546875" style="20" customWidth="1"/>
    <col min="13519" max="13519" width="6.7109375" style="20" customWidth="1"/>
    <col min="13520" max="13538" width="8.5703125" style="20" customWidth="1"/>
    <col min="13539" max="13539" width="8" style="20" customWidth="1"/>
    <col min="13540" max="13562" width="8.5703125" style="20" customWidth="1"/>
    <col min="13563" max="13563" width="10.85546875" style="20" customWidth="1"/>
    <col min="13564" max="13773" width="11.5703125" style="20"/>
    <col min="13774" max="13774" width="12.85546875" style="20" customWidth="1"/>
    <col min="13775" max="13775" width="6.7109375" style="20" customWidth="1"/>
    <col min="13776" max="13794" width="8.5703125" style="20" customWidth="1"/>
    <col min="13795" max="13795" width="8" style="20" customWidth="1"/>
    <col min="13796" max="13818" width="8.5703125" style="20" customWidth="1"/>
    <col min="13819" max="13819" width="10.85546875" style="20" customWidth="1"/>
    <col min="13820" max="14029" width="11.5703125" style="20"/>
    <col min="14030" max="14030" width="12.85546875" style="20" customWidth="1"/>
    <col min="14031" max="14031" width="6.7109375" style="20" customWidth="1"/>
    <col min="14032" max="14050" width="8.5703125" style="20" customWidth="1"/>
    <col min="14051" max="14051" width="8" style="20" customWidth="1"/>
    <col min="14052" max="14074" width="8.5703125" style="20" customWidth="1"/>
    <col min="14075" max="14075" width="10.85546875" style="20" customWidth="1"/>
    <col min="14076" max="14285" width="11.5703125" style="20"/>
    <col min="14286" max="14286" width="12.85546875" style="20" customWidth="1"/>
    <col min="14287" max="14287" width="6.7109375" style="20" customWidth="1"/>
    <col min="14288" max="14306" width="8.5703125" style="20" customWidth="1"/>
    <col min="14307" max="14307" width="8" style="20" customWidth="1"/>
    <col min="14308" max="14330" width="8.5703125" style="20" customWidth="1"/>
    <col min="14331" max="14331" width="10.85546875" style="20" customWidth="1"/>
    <col min="14332" max="14541" width="11.5703125" style="20"/>
    <col min="14542" max="14542" width="12.85546875" style="20" customWidth="1"/>
    <col min="14543" max="14543" width="6.7109375" style="20" customWidth="1"/>
    <col min="14544" max="14562" width="8.5703125" style="20" customWidth="1"/>
    <col min="14563" max="14563" width="8" style="20" customWidth="1"/>
    <col min="14564" max="14586" width="8.5703125" style="20" customWidth="1"/>
    <col min="14587" max="14587" width="10.85546875" style="20" customWidth="1"/>
    <col min="14588" max="14797" width="11.5703125" style="20"/>
    <col min="14798" max="14798" width="12.85546875" style="20" customWidth="1"/>
    <col min="14799" max="14799" width="6.7109375" style="20" customWidth="1"/>
    <col min="14800" max="14818" width="8.5703125" style="20" customWidth="1"/>
    <col min="14819" max="14819" width="8" style="20" customWidth="1"/>
    <col min="14820" max="14842" width="8.5703125" style="20" customWidth="1"/>
    <col min="14843" max="14843" width="10.85546875" style="20" customWidth="1"/>
    <col min="14844" max="15053" width="11.5703125" style="20"/>
    <col min="15054" max="15054" width="12.85546875" style="20" customWidth="1"/>
    <col min="15055" max="15055" width="6.7109375" style="20" customWidth="1"/>
    <col min="15056" max="15074" width="8.5703125" style="20" customWidth="1"/>
    <col min="15075" max="15075" width="8" style="20" customWidth="1"/>
    <col min="15076" max="15098" width="8.5703125" style="20" customWidth="1"/>
    <col min="15099" max="15099" width="10.85546875" style="20" customWidth="1"/>
    <col min="15100" max="15309" width="11.5703125" style="20"/>
    <col min="15310" max="15310" width="12.85546875" style="20" customWidth="1"/>
    <col min="15311" max="15311" width="6.7109375" style="20" customWidth="1"/>
    <col min="15312" max="15330" width="8.5703125" style="20" customWidth="1"/>
    <col min="15331" max="15331" width="8" style="20" customWidth="1"/>
    <col min="15332" max="15354" width="8.5703125" style="20" customWidth="1"/>
    <col min="15355" max="15355" width="10.85546875" style="20" customWidth="1"/>
    <col min="15356" max="15565" width="11.5703125" style="20"/>
    <col min="15566" max="15566" width="12.85546875" style="20" customWidth="1"/>
    <col min="15567" max="15567" width="6.7109375" style="20" customWidth="1"/>
    <col min="15568" max="15586" width="8.5703125" style="20" customWidth="1"/>
    <col min="15587" max="15587" width="8" style="20" customWidth="1"/>
    <col min="15588" max="15610" width="8.5703125" style="20" customWidth="1"/>
    <col min="15611" max="15611" width="10.85546875" style="20" customWidth="1"/>
    <col min="15612" max="15821" width="11.5703125" style="20"/>
    <col min="15822" max="15822" width="12.85546875" style="20" customWidth="1"/>
    <col min="15823" max="15823" width="6.7109375" style="20" customWidth="1"/>
    <col min="15824" max="15842" width="8.5703125" style="20" customWidth="1"/>
    <col min="15843" max="15843" width="8" style="20" customWidth="1"/>
    <col min="15844" max="15866" width="8.5703125" style="20" customWidth="1"/>
    <col min="15867" max="15867" width="10.85546875" style="20" customWidth="1"/>
    <col min="15868" max="16077" width="11.5703125" style="20"/>
    <col min="16078" max="16078" width="12.85546875" style="20" customWidth="1"/>
    <col min="16079" max="16079" width="6.7109375" style="20" customWidth="1"/>
    <col min="16080" max="16098" width="8.5703125" style="20" customWidth="1"/>
    <col min="16099" max="16099" width="8" style="20" customWidth="1"/>
    <col min="16100" max="16122" width="8.5703125" style="20" customWidth="1"/>
    <col min="16123" max="16123" width="10.85546875" style="20" customWidth="1"/>
    <col min="16124" max="16384" width="11.5703125" style="20"/>
  </cols>
  <sheetData>
    <row r="1" spans="1:62" ht="39.950000000000003" customHeight="1">
      <c r="A1" s="58"/>
      <c r="B1" s="58"/>
      <c r="C1" s="154" t="s">
        <v>53</v>
      </c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 t="s">
        <v>53</v>
      </c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 t="s">
        <v>53</v>
      </c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62"/>
      <c r="BI1" s="162"/>
      <c r="BJ1" s="162"/>
    </row>
    <row r="2" spans="1:62" ht="15" customHeight="1">
      <c r="A2" s="58"/>
      <c r="B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</row>
    <row r="3" spans="1:62" ht="15" customHeight="1" thickBot="1"/>
    <row r="4" spans="1:62" s="35" customFormat="1" ht="29.25" customHeight="1">
      <c r="A4" s="155" t="s">
        <v>47</v>
      </c>
      <c r="B4" s="158" t="s">
        <v>44</v>
      </c>
      <c r="C4" s="160" t="s">
        <v>45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 t="s">
        <v>46</v>
      </c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1"/>
    </row>
    <row r="5" spans="1:62" s="35" customFormat="1" ht="29.25" customHeight="1">
      <c r="A5" s="156"/>
      <c r="B5" s="159"/>
      <c r="C5" s="36" t="s">
        <v>39</v>
      </c>
      <c r="D5" s="36" t="s">
        <v>40</v>
      </c>
      <c r="E5" s="36" t="s">
        <v>41</v>
      </c>
      <c r="F5" s="36" t="s">
        <v>42</v>
      </c>
      <c r="G5" s="36" t="s">
        <v>43</v>
      </c>
      <c r="H5" s="36" t="s">
        <v>37</v>
      </c>
      <c r="I5" s="36" t="s">
        <v>38</v>
      </c>
      <c r="J5" s="36" t="s">
        <v>39</v>
      </c>
      <c r="K5" s="36" t="s">
        <v>40</v>
      </c>
      <c r="L5" s="36" t="s">
        <v>41</v>
      </c>
      <c r="M5" s="36" t="s">
        <v>42</v>
      </c>
      <c r="N5" s="36" t="s">
        <v>43</v>
      </c>
      <c r="O5" s="36" t="s">
        <v>37</v>
      </c>
      <c r="P5" s="36" t="s">
        <v>38</v>
      </c>
      <c r="Q5" s="36" t="s">
        <v>39</v>
      </c>
      <c r="R5" s="36" t="s">
        <v>40</v>
      </c>
      <c r="S5" s="36" t="s">
        <v>41</v>
      </c>
      <c r="T5" s="36" t="s">
        <v>42</v>
      </c>
      <c r="U5" s="36" t="s">
        <v>43</v>
      </c>
      <c r="V5" s="36" t="s">
        <v>37</v>
      </c>
      <c r="W5" s="36" t="s">
        <v>38</v>
      </c>
      <c r="X5" s="36" t="s">
        <v>39</v>
      </c>
      <c r="Y5" s="36" t="s">
        <v>40</v>
      </c>
      <c r="Z5" s="36" t="s">
        <v>41</v>
      </c>
      <c r="AA5" s="36" t="s">
        <v>42</v>
      </c>
      <c r="AB5" s="36" t="s">
        <v>43</v>
      </c>
      <c r="AC5" s="36" t="s">
        <v>37</v>
      </c>
      <c r="AD5" s="36" t="s">
        <v>38</v>
      </c>
      <c r="AE5" s="36" t="s">
        <v>39</v>
      </c>
      <c r="AF5" s="36" t="s">
        <v>40</v>
      </c>
      <c r="AG5" s="36" t="s">
        <v>41</v>
      </c>
      <c r="AH5" s="36" t="s">
        <v>42</v>
      </c>
      <c r="AI5" s="36" t="s">
        <v>43</v>
      </c>
      <c r="AJ5" s="36" t="s">
        <v>37</v>
      </c>
      <c r="AK5" s="36" t="s">
        <v>38</v>
      </c>
      <c r="AL5" s="36" t="s">
        <v>39</v>
      </c>
      <c r="AM5" s="36" t="s">
        <v>40</v>
      </c>
      <c r="AN5" s="36" t="s">
        <v>41</v>
      </c>
      <c r="AO5" s="36" t="s">
        <v>42</v>
      </c>
      <c r="AP5" s="36" t="s">
        <v>43</v>
      </c>
      <c r="AQ5" s="36" t="s">
        <v>37</v>
      </c>
      <c r="AR5" s="36" t="s">
        <v>38</v>
      </c>
      <c r="AS5" s="36" t="s">
        <v>39</v>
      </c>
      <c r="AT5" s="36" t="s">
        <v>40</v>
      </c>
      <c r="AU5" s="36" t="s">
        <v>41</v>
      </c>
      <c r="AV5" s="36" t="s">
        <v>42</v>
      </c>
      <c r="AW5" s="36" t="s">
        <v>43</v>
      </c>
      <c r="AX5" s="36" t="s">
        <v>37</v>
      </c>
      <c r="AY5" s="36" t="s">
        <v>38</v>
      </c>
      <c r="AZ5" s="36" t="s">
        <v>39</v>
      </c>
      <c r="BA5" s="36" t="s">
        <v>40</v>
      </c>
      <c r="BB5" s="36" t="s">
        <v>41</v>
      </c>
      <c r="BC5" s="36" t="s">
        <v>42</v>
      </c>
      <c r="BD5" s="36" t="s">
        <v>43</v>
      </c>
      <c r="BE5" s="36" t="s">
        <v>37</v>
      </c>
      <c r="BF5" s="36" t="s">
        <v>38</v>
      </c>
      <c r="BG5" s="48" t="s">
        <v>39</v>
      </c>
    </row>
    <row r="6" spans="1:62" s="35" customFormat="1" ht="24.75" thickBot="1">
      <c r="A6" s="157"/>
      <c r="B6" s="38" t="s">
        <v>26</v>
      </c>
      <c r="C6" s="49">
        <v>4</v>
      </c>
      <c r="D6" s="49">
        <v>5</v>
      </c>
      <c r="E6" s="49">
        <v>6</v>
      </c>
      <c r="F6" s="49">
        <v>7</v>
      </c>
      <c r="G6" s="49">
        <v>8</v>
      </c>
      <c r="H6" s="49">
        <v>9</v>
      </c>
      <c r="I6" s="49">
        <v>10</v>
      </c>
      <c r="J6" s="49">
        <v>11</v>
      </c>
      <c r="K6" s="49">
        <v>12</v>
      </c>
      <c r="L6" s="49">
        <v>13</v>
      </c>
      <c r="M6" s="49">
        <v>14</v>
      </c>
      <c r="N6" s="49">
        <v>15</v>
      </c>
      <c r="O6" s="49">
        <v>16</v>
      </c>
      <c r="P6" s="49">
        <v>17</v>
      </c>
      <c r="Q6" s="49">
        <v>18</v>
      </c>
      <c r="R6" s="49">
        <v>19</v>
      </c>
      <c r="S6" s="49">
        <v>20</v>
      </c>
      <c r="T6" s="49">
        <v>21</v>
      </c>
      <c r="U6" s="49">
        <v>22</v>
      </c>
      <c r="V6" s="49">
        <v>23</v>
      </c>
      <c r="W6" s="49">
        <v>24</v>
      </c>
      <c r="X6" s="49">
        <v>25</v>
      </c>
      <c r="Y6" s="49">
        <v>26</v>
      </c>
      <c r="Z6" s="49">
        <v>27</v>
      </c>
      <c r="AA6" s="49">
        <v>28</v>
      </c>
      <c r="AB6" s="49">
        <v>29</v>
      </c>
      <c r="AC6" s="49">
        <v>30</v>
      </c>
      <c r="AD6" s="49">
        <v>31</v>
      </c>
      <c r="AE6" s="49">
        <v>1</v>
      </c>
      <c r="AF6" s="49">
        <v>2</v>
      </c>
      <c r="AG6" s="49">
        <v>3</v>
      </c>
      <c r="AH6" s="49">
        <v>4</v>
      </c>
      <c r="AI6" s="49">
        <v>5</v>
      </c>
      <c r="AJ6" s="49">
        <v>6</v>
      </c>
      <c r="AK6" s="49">
        <v>7</v>
      </c>
      <c r="AL6" s="49">
        <v>8</v>
      </c>
      <c r="AM6" s="49">
        <v>9</v>
      </c>
      <c r="AN6" s="49">
        <v>10</v>
      </c>
      <c r="AO6" s="49">
        <v>11</v>
      </c>
      <c r="AP6" s="49">
        <v>12</v>
      </c>
      <c r="AQ6" s="49">
        <v>13</v>
      </c>
      <c r="AR6" s="49">
        <v>14</v>
      </c>
      <c r="AS6" s="49">
        <v>15</v>
      </c>
      <c r="AT6" s="49">
        <v>16</v>
      </c>
      <c r="AU6" s="49">
        <v>17</v>
      </c>
      <c r="AV6" s="49">
        <v>18</v>
      </c>
      <c r="AW6" s="49">
        <v>19</v>
      </c>
      <c r="AX6" s="49">
        <v>20</v>
      </c>
      <c r="AY6" s="49">
        <v>21</v>
      </c>
      <c r="AZ6" s="49">
        <v>22</v>
      </c>
      <c r="BA6" s="49">
        <v>23</v>
      </c>
      <c r="BB6" s="49">
        <v>24</v>
      </c>
      <c r="BC6" s="49">
        <v>25</v>
      </c>
      <c r="BD6" s="49">
        <v>26</v>
      </c>
      <c r="BE6" s="49">
        <v>27</v>
      </c>
      <c r="BF6" s="49">
        <v>28</v>
      </c>
      <c r="BG6" s="50">
        <v>29</v>
      </c>
    </row>
    <row r="7" spans="1:62" ht="23.25" customHeight="1">
      <c r="A7" s="153" t="s">
        <v>48</v>
      </c>
      <c r="B7" s="51">
        <v>1</v>
      </c>
      <c r="C7" s="91" t="s">
        <v>16</v>
      </c>
      <c r="D7" s="92" t="s">
        <v>17</v>
      </c>
      <c r="E7" s="93" t="s">
        <v>36</v>
      </c>
      <c r="F7" s="94" t="s">
        <v>14</v>
      </c>
      <c r="G7" s="95" t="s">
        <v>12</v>
      </c>
      <c r="H7" s="96" t="s">
        <v>13</v>
      </c>
      <c r="I7" s="97" t="s">
        <v>18</v>
      </c>
      <c r="J7" s="98" t="s">
        <v>15</v>
      </c>
      <c r="K7" s="96" t="s">
        <v>13</v>
      </c>
      <c r="L7" s="94" t="s">
        <v>14</v>
      </c>
      <c r="M7" s="30" t="s">
        <v>12</v>
      </c>
      <c r="N7" s="99" t="s">
        <v>59</v>
      </c>
      <c r="O7" s="100" t="s">
        <v>16</v>
      </c>
      <c r="P7" s="101" t="s">
        <v>36</v>
      </c>
      <c r="Q7" s="96" t="s">
        <v>13</v>
      </c>
      <c r="R7" s="28" t="s">
        <v>14</v>
      </c>
      <c r="S7" s="95" t="s">
        <v>12</v>
      </c>
      <c r="T7" s="96" t="s">
        <v>13</v>
      </c>
      <c r="U7" s="99" t="s">
        <v>61</v>
      </c>
      <c r="V7" s="102" t="s">
        <v>62</v>
      </c>
      <c r="W7" s="96" t="s">
        <v>13</v>
      </c>
      <c r="X7" s="94" t="s">
        <v>14</v>
      </c>
      <c r="Y7" s="95" t="s">
        <v>12</v>
      </c>
      <c r="Z7" s="96" t="s">
        <v>13</v>
      </c>
      <c r="AA7" s="93" t="s">
        <v>36</v>
      </c>
      <c r="AB7" s="102" t="s">
        <v>63</v>
      </c>
      <c r="AC7" s="96" t="s">
        <v>13</v>
      </c>
      <c r="AD7" s="94" t="s">
        <v>14</v>
      </c>
      <c r="AE7" s="95" t="s">
        <v>12</v>
      </c>
      <c r="AF7" s="96" t="s">
        <v>13</v>
      </c>
      <c r="AG7" s="30" t="s">
        <v>12</v>
      </c>
      <c r="AH7" s="98" t="s">
        <v>15</v>
      </c>
      <c r="AI7" s="96" t="s">
        <v>13</v>
      </c>
      <c r="AJ7" s="94" t="s">
        <v>14</v>
      </c>
      <c r="AK7" s="95" t="s">
        <v>12</v>
      </c>
      <c r="AL7" s="96" t="s">
        <v>13</v>
      </c>
      <c r="AM7" s="99" t="s">
        <v>60</v>
      </c>
      <c r="AN7" s="92" t="s">
        <v>17</v>
      </c>
      <c r="AO7" s="96" t="s">
        <v>13</v>
      </c>
      <c r="AP7" s="94" t="s">
        <v>14</v>
      </c>
      <c r="AQ7" s="95" t="s">
        <v>12</v>
      </c>
      <c r="AR7" s="96" t="s">
        <v>13</v>
      </c>
      <c r="AS7" s="97" t="s">
        <v>18</v>
      </c>
      <c r="AT7" s="102" t="s">
        <v>62</v>
      </c>
      <c r="AU7" s="96" t="s">
        <v>13</v>
      </c>
      <c r="AV7" s="94" t="s">
        <v>14</v>
      </c>
      <c r="AW7" s="30" t="s">
        <v>12</v>
      </c>
      <c r="AX7" s="28" t="s">
        <v>14</v>
      </c>
      <c r="AY7" s="100" t="s">
        <v>16</v>
      </c>
      <c r="AZ7" s="101" t="s">
        <v>36</v>
      </c>
      <c r="BA7" s="96" t="s">
        <v>13</v>
      </c>
      <c r="BB7" s="28" t="s">
        <v>14</v>
      </c>
      <c r="BC7" s="95" t="s">
        <v>12</v>
      </c>
      <c r="BD7" s="96" t="s">
        <v>13</v>
      </c>
      <c r="BE7" s="99" t="s">
        <v>61</v>
      </c>
      <c r="BF7" s="102" t="s">
        <v>62</v>
      </c>
      <c r="BG7" s="96" t="s">
        <v>13</v>
      </c>
    </row>
    <row r="8" spans="1:62" ht="23.25" customHeight="1">
      <c r="A8" s="151"/>
      <c r="B8" s="21">
        <v>2</v>
      </c>
      <c r="C8" s="103" t="s">
        <v>27</v>
      </c>
      <c r="D8" s="33" t="s">
        <v>16</v>
      </c>
      <c r="E8" s="31" t="s">
        <v>17</v>
      </c>
      <c r="F8" s="93" t="s">
        <v>36</v>
      </c>
      <c r="G8" s="28" t="s">
        <v>14</v>
      </c>
      <c r="H8" s="30" t="s">
        <v>12</v>
      </c>
      <c r="I8" s="27" t="s">
        <v>13</v>
      </c>
      <c r="J8" s="32" t="s">
        <v>18</v>
      </c>
      <c r="K8" s="29" t="s">
        <v>15</v>
      </c>
      <c r="L8" s="27" t="s">
        <v>13</v>
      </c>
      <c r="M8" s="28" t="s">
        <v>14</v>
      </c>
      <c r="N8" s="30" t="s">
        <v>12</v>
      </c>
      <c r="O8" s="99" t="s">
        <v>59</v>
      </c>
      <c r="P8" s="33" t="s">
        <v>16</v>
      </c>
      <c r="Q8" s="104" t="s">
        <v>36</v>
      </c>
      <c r="R8" s="27" t="s">
        <v>13</v>
      </c>
      <c r="S8" s="28" t="s">
        <v>14</v>
      </c>
      <c r="T8" s="30" t="s">
        <v>12</v>
      </c>
      <c r="U8" s="27" t="s">
        <v>13</v>
      </c>
      <c r="V8" s="105" t="s">
        <v>14</v>
      </c>
      <c r="W8" s="102" t="s">
        <v>62</v>
      </c>
      <c r="X8" s="27" t="s">
        <v>13</v>
      </c>
      <c r="Y8" s="28" t="s">
        <v>14</v>
      </c>
      <c r="Z8" s="30" t="s">
        <v>12</v>
      </c>
      <c r="AA8" s="27" t="s">
        <v>13</v>
      </c>
      <c r="AB8" s="93" t="s">
        <v>36</v>
      </c>
      <c r="AC8" s="30" t="s">
        <v>12</v>
      </c>
      <c r="AD8" s="27" t="s">
        <v>13</v>
      </c>
      <c r="AE8" s="28" t="s">
        <v>14</v>
      </c>
      <c r="AF8" s="30" t="s">
        <v>12</v>
      </c>
      <c r="AG8" s="27" t="s">
        <v>13</v>
      </c>
      <c r="AH8" s="93" t="s">
        <v>36</v>
      </c>
      <c r="AI8" s="106" t="s">
        <v>16</v>
      </c>
      <c r="AJ8" s="27" t="s">
        <v>13</v>
      </c>
      <c r="AK8" s="28" t="s">
        <v>14</v>
      </c>
      <c r="AL8" s="30" t="s">
        <v>12</v>
      </c>
      <c r="AM8" s="27" t="s">
        <v>13</v>
      </c>
      <c r="AN8" s="99" t="s">
        <v>60</v>
      </c>
      <c r="AO8" s="31" t="s">
        <v>17</v>
      </c>
      <c r="AP8" s="27" t="s">
        <v>13</v>
      </c>
      <c r="AQ8" s="28" t="s">
        <v>14</v>
      </c>
      <c r="AR8" s="30" t="s">
        <v>12</v>
      </c>
      <c r="AS8" s="27" t="s">
        <v>13</v>
      </c>
      <c r="AT8" s="32" t="s">
        <v>18</v>
      </c>
      <c r="AU8" s="102" t="s">
        <v>62</v>
      </c>
      <c r="AV8" s="27" t="s">
        <v>13</v>
      </c>
      <c r="AW8" s="28" t="s">
        <v>14</v>
      </c>
      <c r="AX8" s="30" t="s">
        <v>12</v>
      </c>
      <c r="AY8" s="99" t="s">
        <v>59</v>
      </c>
      <c r="AZ8" s="33" t="s">
        <v>16</v>
      </c>
      <c r="BA8" s="104" t="s">
        <v>36</v>
      </c>
      <c r="BB8" s="27" t="s">
        <v>13</v>
      </c>
      <c r="BC8" s="28" t="s">
        <v>14</v>
      </c>
      <c r="BD8" s="30" t="s">
        <v>12</v>
      </c>
      <c r="BE8" s="27" t="s">
        <v>13</v>
      </c>
      <c r="BF8" s="105" t="s">
        <v>14</v>
      </c>
      <c r="BG8" s="102" t="s">
        <v>62</v>
      </c>
    </row>
    <row r="9" spans="1:62" ht="23.25" customHeight="1">
      <c r="A9" s="151"/>
      <c r="B9" s="21">
        <v>3</v>
      </c>
      <c r="C9" s="30" t="s">
        <v>12</v>
      </c>
      <c r="D9" s="27" t="s">
        <v>13</v>
      </c>
      <c r="E9" s="33" t="s">
        <v>16</v>
      </c>
      <c r="F9" s="31" t="s">
        <v>17</v>
      </c>
      <c r="G9" s="93" t="s">
        <v>36</v>
      </c>
      <c r="H9" s="28" t="s">
        <v>14</v>
      </c>
      <c r="I9" s="30" t="s">
        <v>12</v>
      </c>
      <c r="J9" s="27" t="s">
        <v>13</v>
      </c>
      <c r="K9" s="32" t="s">
        <v>18</v>
      </c>
      <c r="L9" s="29" t="s">
        <v>15</v>
      </c>
      <c r="M9" s="27" t="s">
        <v>13</v>
      </c>
      <c r="N9" s="28" t="s">
        <v>14</v>
      </c>
      <c r="O9" s="30" t="s">
        <v>12</v>
      </c>
      <c r="P9" s="99" t="s">
        <v>59</v>
      </c>
      <c r="Q9" s="33" t="s">
        <v>16</v>
      </c>
      <c r="R9" s="104" t="s">
        <v>36</v>
      </c>
      <c r="S9" s="27" t="s">
        <v>13</v>
      </c>
      <c r="T9" s="28" t="s">
        <v>14</v>
      </c>
      <c r="U9" s="30" t="s">
        <v>12</v>
      </c>
      <c r="V9" s="27" t="s">
        <v>13</v>
      </c>
      <c r="W9" s="99" t="s">
        <v>61</v>
      </c>
      <c r="X9" s="105" t="s">
        <v>14</v>
      </c>
      <c r="Y9" s="27" t="s">
        <v>13</v>
      </c>
      <c r="Z9" s="28" t="s">
        <v>14</v>
      </c>
      <c r="AA9" s="30" t="s">
        <v>12</v>
      </c>
      <c r="AB9" s="30" t="s">
        <v>12</v>
      </c>
      <c r="AC9" s="93" t="s">
        <v>36</v>
      </c>
      <c r="AD9" s="102" t="s">
        <v>63</v>
      </c>
      <c r="AE9" s="27" t="s">
        <v>13</v>
      </c>
      <c r="AF9" s="28" t="s">
        <v>14</v>
      </c>
      <c r="AG9" s="30" t="s">
        <v>12</v>
      </c>
      <c r="AH9" s="27" t="s">
        <v>13</v>
      </c>
      <c r="AI9" s="104" t="s">
        <v>36</v>
      </c>
      <c r="AJ9" s="29" t="s">
        <v>15</v>
      </c>
      <c r="AK9" s="27" t="s">
        <v>13</v>
      </c>
      <c r="AL9" s="28" t="s">
        <v>14</v>
      </c>
      <c r="AM9" s="30" t="s">
        <v>12</v>
      </c>
      <c r="AN9" s="27" t="s">
        <v>13</v>
      </c>
      <c r="AO9" s="99" t="s">
        <v>60</v>
      </c>
      <c r="AP9" s="31" t="s">
        <v>17</v>
      </c>
      <c r="AQ9" s="27" t="s">
        <v>13</v>
      </c>
      <c r="AR9" s="28" t="s">
        <v>14</v>
      </c>
      <c r="AS9" s="30" t="s">
        <v>12</v>
      </c>
      <c r="AT9" s="27" t="s">
        <v>13</v>
      </c>
      <c r="AU9" s="32" t="s">
        <v>18</v>
      </c>
      <c r="AV9" s="102" t="s">
        <v>62</v>
      </c>
      <c r="AW9" s="27" t="s">
        <v>13</v>
      </c>
      <c r="AX9" s="28" t="s">
        <v>14</v>
      </c>
      <c r="AY9" s="30" t="s">
        <v>12</v>
      </c>
      <c r="AZ9" s="99" t="s">
        <v>59</v>
      </c>
      <c r="BA9" s="33" t="s">
        <v>16</v>
      </c>
      <c r="BB9" s="104" t="s">
        <v>36</v>
      </c>
      <c r="BC9" s="27" t="s">
        <v>13</v>
      </c>
      <c r="BD9" s="28" t="s">
        <v>14</v>
      </c>
      <c r="BE9" s="30" t="s">
        <v>12</v>
      </c>
      <c r="BF9" s="27" t="s">
        <v>13</v>
      </c>
      <c r="BG9" s="99" t="s">
        <v>61</v>
      </c>
    </row>
    <row r="10" spans="1:62" ht="23.25" customHeight="1">
      <c r="A10" s="151"/>
      <c r="B10" s="21">
        <v>4</v>
      </c>
      <c r="C10" s="107" t="s">
        <v>18</v>
      </c>
      <c r="D10" s="30" t="s">
        <v>12</v>
      </c>
      <c r="E10" s="27" t="s">
        <v>13</v>
      </c>
      <c r="F10" s="33" t="s">
        <v>16</v>
      </c>
      <c r="G10" s="31" t="s">
        <v>17</v>
      </c>
      <c r="H10" s="93" t="s">
        <v>36</v>
      </c>
      <c r="I10" s="28" t="s">
        <v>14</v>
      </c>
      <c r="J10" s="30" t="s">
        <v>12</v>
      </c>
      <c r="K10" s="27" t="s">
        <v>13</v>
      </c>
      <c r="L10" s="32" t="s">
        <v>18</v>
      </c>
      <c r="M10" s="29" t="s">
        <v>15</v>
      </c>
      <c r="N10" s="27" t="s">
        <v>13</v>
      </c>
      <c r="O10" s="28" t="s">
        <v>14</v>
      </c>
      <c r="P10" s="30" t="s">
        <v>12</v>
      </c>
      <c r="Q10" s="99" t="s">
        <v>59</v>
      </c>
      <c r="R10" s="33" t="s">
        <v>16</v>
      </c>
      <c r="S10" s="104" t="s">
        <v>36</v>
      </c>
      <c r="T10" s="27" t="s">
        <v>13</v>
      </c>
      <c r="U10" s="28" t="s">
        <v>14</v>
      </c>
      <c r="V10" s="30" t="s">
        <v>12</v>
      </c>
      <c r="W10" s="27" t="s">
        <v>13</v>
      </c>
      <c r="X10" s="99" t="s">
        <v>61</v>
      </c>
      <c r="Y10" s="102" t="s">
        <v>62</v>
      </c>
      <c r="Z10" s="27" t="s">
        <v>13</v>
      </c>
      <c r="AA10" s="28" t="s">
        <v>14</v>
      </c>
      <c r="AB10" s="30" t="s">
        <v>12</v>
      </c>
      <c r="AC10" s="27" t="s">
        <v>13</v>
      </c>
      <c r="AD10" s="93" t="s">
        <v>36</v>
      </c>
      <c r="AE10" s="102" t="s">
        <v>63</v>
      </c>
      <c r="AF10" s="27" t="s">
        <v>13</v>
      </c>
      <c r="AG10" s="28" t="s">
        <v>14</v>
      </c>
      <c r="AH10" s="30" t="s">
        <v>12</v>
      </c>
      <c r="AI10" s="27" t="s">
        <v>13</v>
      </c>
      <c r="AJ10" s="104" t="s">
        <v>36</v>
      </c>
      <c r="AK10" s="29" t="s">
        <v>15</v>
      </c>
      <c r="AL10" s="27" t="s">
        <v>13</v>
      </c>
      <c r="AM10" s="30" t="s">
        <v>12</v>
      </c>
      <c r="AN10" s="30" t="s">
        <v>12</v>
      </c>
      <c r="AO10" s="27" t="s">
        <v>13</v>
      </c>
      <c r="AP10" s="99" t="s">
        <v>60</v>
      </c>
      <c r="AQ10" s="31" t="s">
        <v>17</v>
      </c>
      <c r="AR10" s="27" t="s">
        <v>13</v>
      </c>
      <c r="AS10" s="28" t="s">
        <v>14</v>
      </c>
      <c r="AT10" s="30" t="s">
        <v>12</v>
      </c>
      <c r="AU10" s="27" t="s">
        <v>13</v>
      </c>
      <c r="AV10" s="32" t="s">
        <v>18</v>
      </c>
      <c r="AW10" s="102" t="s">
        <v>62</v>
      </c>
      <c r="AX10" s="27" t="s">
        <v>13</v>
      </c>
      <c r="AY10" s="28" t="s">
        <v>14</v>
      </c>
      <c r="AZ10" s="30" t="s">
        <v>12</v>
      </c>
      <c r="BA10" s="28" t="s">
        <v>14</v>
      </c>
      <c r="BB10" s="33" t="s">
        <v>16</v>
      </c>
      <c r="BC10" s="104" t="s">
        <v>36</v>
      </c>
      <c r="BD10" s="27" t="s">
        <v>13</v>
      </c>
      <c r="BE10" s="28" t="s">
        <v>14</v>
      </c>
      <c r="BF10" s="30" t="s">
        <v>12</v>
      </c>
      <c r="BG10" s="27" t="s">
        <v>13</v>
      </c>
    </row>
    <row r="11" spans="1:62" ht="23.25" customHeight="1">
      <c r="A11" s="151"/>
      <c r="B11" s="21">
        <v>5</v>
      </c>
      <c r="C11" s="108" t="s">
        <v>13</v>
      </c>
      <c r="D11" s="28" t="s">
        <v>14</v>
      </c>
      <c r="E11" s="30" t="s">
        <v>12</v>
      </c>
      <c r="F11" s="27" t="s">
        <v>13</v>
      </c>
      <c r="G11" s="33" t="s">
        <v>16</v>
      </c>
      <c r="H11" s="109" t="s">
        <v>18</v>
      </c>
      <c r="I11" s="93" t="s">
        <v>36</v>
      </c>
      <c r="J11" s="28" t="s">
        <v>14</v>
      </c>
      <c r="K11" s="30" t="s">
        <v>12</v>
      </c>
      <c r="L11" s="27" t="s">
        <v>13</v>
      </c>
      <c r="M11" s="32" t="s">
        <v>18</v>
      </c>
      <c r="N11" s="29" t="s">
        <v>15</v>
      </c>
      <c r="O11" s="27" t="s">
        <v>13</v>
      </c>
      <c r="P11" s="28" t="s">
        <v>14</v>
      </c>
      <c r="Q11" s="30" t="s">
        <v>12</v>
      </c>
      <c r="R11" s="99" t="s">
        <v>59</v>
      </c>
      <c r="S11" s="33" t="s">
        <v>16</v>
      </c>
      <c r="T11" s="104" t="s">
        <v>36</v>
      </c>
      <c r="U11" s="27" t="s">
        <v>13</v>
      </c>
      <c r="V11" s="28" t="s">
        <v>14</v>
      </c>
      <c r="W11" s="30" t="s">
        <v>12</v>
      </c>
      <c r="X11" s="27" t="s">
        <v>13</v>
      </c>
      <c r="Y11" s="99" t="s">
        <v>61</v>
      </c>
      <c r="Z11" s="102" t="s">
        <v>62</v>
      </c>
      <c r="AA11" s="27" t="s">
        <v>13</v>
      </c>
      <c r="AB11" s="28" t="s">
        <v>14</v>
      </c>
      <c r="AC11" s="30" t="s">
        <v>12</v>
      </c>
      <c r="AD11" s="27" t="s">
        <v>13</v>
      </c>
      <c r="AE11" s="93" t="s">
        <v>36</v>
      </c>
      <c r="AF11" s="30" t="s">
        <v>12</v>
      </c>
      <c r="AG11" s="27" t="s">
        <v>13</v>
      </c>
      <c r="AH11" s="28" t="s">
        <v>14</v>
      </c>
      <c r="AI11" s="30" t="s">
        <v>12</v>
      </c>
      <c r="AJ11" s="27" t="s">
        <v>13</v>
      </c>
      <c r="AK11" s="30" t="s">
        <v>12</v>
      </c>
      <c r="AL11" s="29" t="s">
        <v>15</v>
      </c>
      <c r="AM11" s="27" t="s">
        <v>13</v>
      </c>
      <c r="AN11" s="28" t="s">
        <v>14</v>
      </c>
      <c r="AO11" s="30" t="s">
        <v>12</v>
      </c>
      <c r="AP11" s="27" t="s">
        <v>13</v>
      </c>
      <c r="AQ11" s="99" t="s">
        <v>60</v>
      </c>
      <c r="AR11" s="93" t="s">
        <v>36</v>
      </c>
      <c r="AS11" s="27" t="s">
        <v>13</v>
      </c>
      <c r="AT11" s="28" t="s">
        <v>14</v>
      </c>
      <c r="AU11" s="30" t="s">
        <v>12</v>
      </c>
      <c r="AV11" s="27" t="s">
        <v>13</v>
      </c>
      <c r="AW11" s="32" t="s">
        <v>18</v>
      </c>
      <c r="AX11" s="102" t="s">
        <v>62</v>
      </c>
      <c r="AY11" s="27" t="s">
        <v>13</v>
      </c>
      <c r="AZ11" s="28" t="s">
        <v>14</v>
      </c>
      <c r="BA11" s="30" t="s">
        <v>12</v>
      </c>
      <c r="BB11" s="27" t="s">
        <v>13</v>
      </c>
      <c r="BC11" s="33" t="s">
        <v>16</v>
      </c>
      <c r="BD11" s="104" t="s">
        <v>36</v>
      </c>
      <c r="BE11" s="27" t="s">
        <v>13</v>
      </c>
      <c r="BF11" s="28" t="s">
        <v>14</v>
      </c>
      <c r="BG11" s="30" t="s">
        <v>12</v>
      </c>
    </row>
    <row r="12" spans="1:62" ht="23.25" customHeight="1">
      <c r="A12" s="152"/>
      <c r="B12" s="21">
        <v>6</v>
      </c>
      <c r="C12" s="106" t="s">
        <v>16</v>
      </c>
      <c r="D12" s="27" t="s">
        <v>13</v>
      </c>
      <c r="E12" s="28" t="s">
        <v>14</v>
      </c>
      <c r="F12" s="30" t="s">
        <v>12</v>
      </c>
      <c r="G12" s="27" t="s">
        <v>13</v>
      </c>
      <c r="H12" s="33" t="s">
        <v>16</v>
      </c>
      <c r="I12" s="31" t="s">
        <v>17</v>
      </c>
      <c r="J12" s="93" t="s">
        <v>36</v>
      </c>
      <c r="K12" s="28" t="s">
        <v>14</v>
      </c>
      <c r="L12" s="30" t="s">
        <v>12</v>
      </c>
      <c r="M12" s="27" t="s">
        <v>13</v>
      </c>
      <c r="N12" s="32" t="s">
        <v>18</v>
      </c>
      <c r="O12" s="29" t="s">
        <v>15</v>
      </c>
      <c r="P12" s="27" t="s">
        <v>13</v>
      </c>
      <c r="Q12" s="28" t="s">
        <v>14</v>
      </c>
      <c r="R12" s="30" t="s">
        <v>12</v>
      </c>
      <c r="S12" s="99" t="s">
        <v>59</v>
      </c>
      <c r="T12" s="33" t="s">
        <v>16</v>
      </c>
      <c r="U12" s="104" t="s">
        <v>36</v>
      </c>
      <c r="V12" s="27" t="s">
        <v>13</v>
      </c>
      <c r="W12" s="28" t="s">
        <v>14</v>
      </c>
      <c r="X12" s="30" t="s">
        <v>12</v>
      </c>
      <c r="Y12" s="27" t="s">
        <v>13</v>
      </c>
      <c r="Z12" s="105" t="s">
        <v>14</v>
      </c>
      <c r="AA12" s="105" t="s">
        <v>14</v>
      </c>
      <c r="AB12" s="27" t="s">
        <v>13</v>
      </c>
      <c r="AC12" s="28" t="s">
        <v>14</v>
      </c>
      <c r="AD12" s="30" t="s">
        <v>12</v>
      </c>
      <c r="AE12" s="27" t="s">
        <v>13</v>
      </c>
      <c r="AF12" s="93" t="s">
        <v>36</v>
      </c>
      <c r="AG12" s="102" t="s">
        <v>63</v>
      </c>
      <c r="AH12" s="27" t="s">
        <v>13</v>
      </c>
      <c r="AI12" s="28" t="s">
        <v>14</v>
      </c>
      <c r="AJ12" s="30" t="s">
        <v>12</v>
      </c>
      <c r="AK12" s="27" t="s">
        <v>13</v>
      </c>
      <c r="AL12" s="104" t="s">
        <v>36</v>
      </c>
      <c r="AM12" s="106" t="s">
        <v>16</v>
      </c>
      <c r="AN12" s="27" t="s">
        <v>13</v>
      </c>
      <c r="AO12" s="28" t="s">
        <v>14</v>
      </c>
      <c r="AP12" s="30" t="s">
        <v>12</v>
      </c>
      <c r="AQ12" s="27" t="s">
        <v>13</v>
      </c>
      <c r="AR12" s="99" t="s">
        <v>60</v>
      </c>
      <c r="AS12" s="31" t="s">
        <v>17</v>
      </c>
      <c r="AT12" s="27" t="s">
        <v>13</v>
      </c>
      <c r="AU12" s="28" t="s">
        <v>14</v>
      </c>
      <c r="AV12" s="30" t="s">
        <v>12</v>
      </c>
      <c r="AW12" s="27" t="s">
        <v>13</v>
      </c>
      <c r="AX12" s="32" t="s">
        <v>18</v>
      </c>
      <c r="AY12" s="102" t="s">
        <v>62</v>
      </c>
      <c r="AZ12" s="27" t="s">
        <v>13</v>
      </c>
      <c r="BA12" s="28" t="s">
        <v>14</v>
      </c>
      <c r="BB12" s="30" t="s">
        <v>12</v>
      </c>
      <c r="BC12" s="27" t="s">
        <v>13</v>
      </c>
      <c r="BD12" s="33" t="s">
        <v>16</v>
      </c>
      <c r="BE12" s="104" t="s">
        <v>36</v>
      </c>
      <c r="BF12" s="27" t="s">
        <v>13</v>
      </c>
      <c r="BG12" s="28" t="s">
        <v>14</v>
      </c>
    </row>
    <row r="13" spans="1:62" ht="23.25" customHeight="1">
      <c r="A13" s="150" t="s">
        <v>54</v>
      </c>
      <c r="B13" s="21">
        <v>7</v>
      </c>
      <c r="C13" s="30" t="s">
        <v>12</v>
      </c>
      <c r="D13" s="29" t="s">
        <v>15</v>
      </c>
      <c r="E13" s="27" t="s">
        <v>13</v>
      </c>
      <c r="F13" s="28" t="s">
        <v>14</v>
      </c>
      <c r="G13" s="30" t="s">
        <v>12</v>
      </c>
      <c r="H13" s="27" t="s">
        <v>13</v>
      </c>
      <c r="I13" s="99" t="s">
        <v>60</v>
      </c>
      <c r="J13" s="31" t="s">
        <v>17</v>
      </c>
      <c r="K13" s="93" t="s">
        <v>36</v>
      </c>
      <c r="L13" s="28" t="s">
        <v>14</v>
      </c>
      <c r="M13" s="30" t="s">
        <v>12</v>
      </c>
      <c r="N13" s="27" t="s">
        <v>13</v>
      </c>
      <c r="O13" s="32" t="s">
        <v>18</v>
      </c>
      <c r="P13" s="29" t="s">
        <v>15</v>
      </c>
      <c r="Q13" s="27" t="s">
        <v>13</v>
      </c>
      <c r="R13" s="28" t="s">
        <v>14</v>
      </c>
      <c r="S13" s="30" t="s">
        <v>12</v>
      </c>
      <c r="T13" s="99" t="s">
        <v>59</v>
      </c>
      <c r="U13" s="33" t="s">
        <v>16</v>
      </c>
      <c r="V13" s="104" t="s">
        <v>36</v>
      </c>
      <c r="W13" s="27" t="s">
        <v>13</v>
      </c>
      <c r="X13" s="28" t="s">
        <v>14</v>
      </c>
      <c r="Y13" s="30" t="s">
        <v>12</v>
      </c>
      <c r="Z13" s="27" t="s">
        <v>13</v>
      </c>
      <c r="AA13" s="99" t="s">
        <v>61</v>
      </c>
      <c r="AB13" s="102" t="s">
        <v>62</v>
      </c>
      <c r="AC13" s="27" t="s">
        <v>13</v>
      </c>
      <c r="AD13" s="28" t="s">
        <v>14</v>
      </c>
      <c r="AE13" s="30" t="s">
        <v>12</v>
      </c>
      <c r="AF13" s="27" t="s">
        <v>13</v>
      </c>
      <c r="AG13" s="93" t="s">
        <v>36</v>
      </c>
      <c r="AH13" s="102" t="s">
        <v>63</v>
      </c>
      <c r="AI13" s="27" t="s">
        <v>13</v>
      </c>
      <c r="AJ13" s="28" t="s">
        <v>14</v>
      </c>
      <c r="AK13" s="30" t="s">
        <v>12</v>
      </c>
      <c r="AL13" s="27" t="s">
        <v>13</v>
      </c>
      <c r="AM13" s="93" t="s">
        <v>36</v>
      </c>
      <c r="AN13" s="29" t="s">
        <v>15</v>
      </c>
      <c r="AO13" s="27" t="s">
        <v>13</v>
      </c>
      <c r="AP13" s="28" t="s">
        <v>14</v>
      </c>
      <c r="AQ13" s="30" t="s">
        <v>12</v>
      </c>
      <c r="AR13" s="27" t="s">
        <v>13</v>
      </c>
      <c r="AS13" s="99" t="s">
        <v>60</v>
      </c>
      <c r="AT13" s="31" t="s">
        <v>17</v>
      </c>
      <c r="AU13" s="27" t="s">
        <v>13</v>
      </c>
      <c r="AV13" s="28" t="s">
        <v>14</v>
      </c>
      <c r="AW13" s="30" t="s">
        <v>12</v>
      </c>
      <c r="AX13" s="27" t="s">
        <v>13</v>
      </c>
      <c r="AY13" s="32" t="s">
        <v>18</v>
      </c>
      <c r="AZ13" s="102" t="s">
        <v>62</v>
      </c>
      <c r="BA13" s="27" t="s">
        <v>13</v>
      </c>
      <c r="BB13" s="28" t="s">
        <v>14</v>
      </c>
      <c r="BC13" s="30" t="s">
        <v>12</v>
      </c>
      <c r="BD13" s="27" t="s">
        <v>13</v>
      </c>
      <c r="BE13" s="33" t="s">
        <v>16</v>
      </c>
      <c r="BF13" s="104" t="s">
        <v>36</v>
      </c>
      <c r="BG13" s="27" t="s">
        <v>13</v>
      </c>
    </row>
    <row r="14" spans="1:62" ht="23.25" customHeight="1">
      <c r="A14" s="151"/>
      <c r="B14" s="21">
        <v>8</v>
      </c>
      <c r="C14" s="108" t="s">
        <v>13</v>
      </c>
      <c r="D14" s="109" t="s">
        <v>18</v>
      </c>
      <c r="E14" s="29" t="s">
        <v>15</v>
      </c>
      <c r="F14" s="27" t="s">
        <v>13</v>
      </c>
      <c r="G14" s="107" t="s">
        <v>18</v>
      </c>
      <c r="H14" s="30" t="s">
        <v>12</v>
      </c>
      <c r="I14" s="27" t="s">
        <v>13</v>
      </c>
      <c r="J14" s="28" t="s">
        <v>14</v>
      </c>
      <c r="K14" s="31" t="s">
        <v>17</v>
      </c>
      <c r="L14" s="93" t="s">
        <v>36</v>
      </c>
      <c r="M14" s="28" t="s">
        <v>14</v>
      </c>
      <c r="N14" s="30" t="s">
        <v>12</v>
      </c>
      <c r="O14" s="27" t="s">
        <v>13</v>
      </c>
      <c r="P14" s="32" t="s">
        <v>18</v>
      </c>
      <c r="Q14" s="29" t="s">
        <v>15</v>
      </c>
      <c r="R14" s="27" t="s">
        <v>13</v>
      </c>
      <c r="S14" s="28" t="s">
        <v>14</v>
      </c>
      <c r="T14" s="30" t="s">
        <v>12</v>
      </c>
      <c r="U14" s="99" t="s">
        <v>59</v>
      </c>
      <c r="V14" s="33" t="s">
        <v>16</v>
      </c>
      <c r="W14" s="104" t="s">
        <v>36</v>
      </c>
      <c r="X14" s="27" t="s">
        <v>13</v>
      </c>
      <c r="Y14" s="28" t="s">
        <v>14</v>
      </c>
      <c r="Z14" s="30" t="s">
        <v>12</v>
      </c>
      <c r="AA14" s="27" t="s">
        <v>13</v>
      </c>
      <c r="AB14" s="99" t="s">
        <v>61</v>
      </c>
      <c r="AC14" s="102" t="s">
        <v>62</v>
      </c>
      <c r="AD14" s="27" t="s">
        <v>13</v>
      </c>
      <c r="AE14" s="28" t="s">
        <v>14</v>
      </c>
      <c r="AF14" s="30" t="s">
        <v>12</v>
      </c>
      <c r="AG14" s="27" t="s">
        <v>13</v>
      </c>
      <c r="AH14" s="93" t="s">
        <v>36</v>
      </c>
      <c r="AI14" s="30" t="s">
        <v>12</v>
      </c>
      <c r="AJ14" s="27" t="s">
        <v>13</v>
      </c>
      <c r="AK14" s="28" t="s">
        <v>14</v>
      </c>
      <c r="AL14" s="30" t="s">
        <v>12</v>
      </c>
      <c r="AM14" s="27" t="s">
        <v>13</v>
      </c>
      <c r="AN14" s="104" t="s">
        <v>36</v>
      </c>
      <c r="AO14" s="29" t="s">
        <v>15</v>
      </c>
      <c r="AP14" s="27" t="s">
        <v>13</v>
      </c>
      <c r="AQ14" s="30" t="s">
        <v>12</v>
      </c>
      <c r="AR14" s="30" t="s">
        <v>12</v>
      </c>
      <c r="AS14" s="27" t="s">
        <v>13</v>
      </c>
      <c r="AT14" s="99" t="s">
        <v>60</v>
      </c>
      <c r="AU14" s="31" t="s">
        <v>17</v>
      </c>
      <c r="AV14" s="27" t="s">
        <v>13</v>
      </c>
      <c r="AW14" s="28" t="s">
        <v>14</v>
      </c>
      <c r="AX14" s="30" t="s">
        <v>12</v>
      </c>
      <c r="AY14" s="27" t="s">
        <v>13</v>
      </c>
      <c r="AZ14" s="32" t="s">
        <v>18</v>
      </c>
      <c r="BA14" s="102" t="s">
        <v>62</v>
      </c>
      <c r="BB14" s="27" t="s">
        <v>13</v>
      </c>
      <c r="BC14" s="28" t="s">
        <v>14</v>
      </c>
      <c r="BD14" s="30" t="s">
        <v>12</v>
      </c>
      <c r="BE14" s="27" t="s">
        <v>13</v>
      </c>
      <c r="BF14" s="33" t="s">
        <v>16</v>
      </c>
      <c r="BG14" s="104" t="s">
        <v>36</v>
      </c>
    </row>
    <row r="15" spans="1:62" ht="23.25" customHeight="1">
      <c r="A15" s="151"/>
      <c r="B15" s="21">
        <v>9</v>
      </c>
      <c r="C15" s="30" t="s">
        <v>12</v>
      </c>
      <c r="D15" s="27" t="s">
        <v>13</v>
      </c>
      <c r="E15" s="30" t="s">
        <v>12</v>
      </c>
      <c r="F15" s="29" t="s">
        <v>15</v>
      </c>
      <c r="G15" s="27" t="s">
        <v>13</v>
      </c>
      <c r="H15" s="28" t="s">
        <v>14</v>
      </c>
      <c r="I15" s="30" t="s">
        <v>12</v>
      </c>
      <c r="J15" s="27" t="s">
        <v>13</v>
      </c>
      <c r="K15" s="99" t="s">
        <v>60</v>
      </c>
      <c r="L15" s="31" t="s">
        <v>17</v>
      </c>
      <c r="M15" s="93" t="s">
        <v>36</v>
      </c>
      <c r="N15" s="28" t="s">
        <v>14</v>
      </c>
      <c r="O15" s="30" t="s">
        <v>12</v>
      </c>
      <c r="P15" s="27" t="s">
        <v>13</v>
      </c>
      <c r="Q15" s="32" t="s">
        <v>18</v>
      </c>
      <c r="R15" s="29" t="s">
        <v>15</v>
      </c>
      <c r="S15" s="27" t="s">
        <v>13</v>
      </c>
      <c r="T15" s="28" t="s">
        <v>14</v>
      </c>
      <c r="U15" s="30" t="s">
        <v>12</v>
      </c>
      <c r="V15" s="99" t="s">
        <v>59</v>
      </c>
      <c r="W15" s="33" t="s">
        <v>16</v>
      </c>
      <c r="X15" s="104" t="s">
        <v>36</v>
      </c>
      <c r="Y15" s="27" t="s">
        <v>13</v>
      </c>
      <c r="Z15" s="28" t="s">
        <v>14</v>
      </c>
      <c r="AA15" s="30" t="s">
        <v>12</v>
      </c>
      <c r="AB15" s="27" t="s">
        <v>13</v>
      </c>
      <c r="AC15" s="99" t="s">
        <v>61</v>
      </c>
      <c r="AD15" s="105" t="s">
        <v>14</v>
      </c>
      <c r="AE15" s="27" t="s">
        <v>13</v>
      </c>
      <c r="AF15" s="28" t="s">
        <v>14</v>
      </c>
      <c r="AG15" s="30" t="s">
        <v>12</v>
      </c>
      <c r="AH15" s="27" t="s">
        <v>13</v>
      </c>
      <c r="AI15" s="93" t="s">
        <v>36</v>
      </c>
      <c r="AJ15" s="102" t="s">
        <v>63</v>
      </c>
      <c r="AK15" s="27" t="s">
        <v>13</v>
      </c>
      <c r="AL15" s="28" t="s">
        <v>14</v>
      </c>
      <c r="AM15" s="30" t="s">
        <v>12</v>
      </c>
      <c r="AN15" s="27" t="s">
        <v>13</v>
      </c>
      <c r="AO15" s="30" t="s">
        <v>12</v>
      </c>
      <c r="AP15" s="29" t="s">
        <v>15</v>
      </c>
      <c r="AQ15" s="27" t="s">
        <v>13</v>
      </c>
      <c r="AR15" s="28" t="s">
        <v>14</v>
      </c>
      <c r="AS15" s="30" t="s">
        <v>12</v>
      </c>
      <c r="AT15" s="27" t="s">
        <v>13</v>
      </c>
      <c r="AU15" s="99" t="s">
        <v>60</v>
      </c>
      <c r="AV15" s="31" t="s">
        <v>17</v>
      </c>
      <c r="AW15" s="27" t="s">
        <v>13</v>
      </c>
      <c r="AX15" s="28" t="s">
        <v>14</v>
      </c>
      <c r="AY15" s="30" t="s">
        <v>12</v>
      </c>
      <c r="AZ15" s="27" t="s">
        <v>13</v>
      </c>
      <c r="BA15" s="32" t="s">
        <v>18</v>
      </c>
      <c r="BB15" s="102" t="s">
        <v>62</v>
      </c>
      <c r="BC15" s="27" t="s">
        <v>13</v>
      </c>
      <c r="BD15" s="28" t="s">
        <v>14</v>
      </c>
      <c r="BE15" s="30" t="s">
        <v>12</v>
      </c>
      <c r="BF15" s="27" t="s">
        <v>13</v>
      </c>
      <c r="BG15" s="33" t="s">
        <v>16</v>
      </c>
    </row>
    <row r="16" spans="1:62" ht="23.25" customHeight="1">
      <c r="A16" s="151"/>
      <c r="B16" s="21">
        <v>10</v>
      </c>
      <c r="C16" s="110" t="s">
        <v>14</v>
      </c>
      <c r="D16" s="30" t="s">
        <v>12</v>
      </c>
      <c r="E16" s="27" t="s">
        <v>13</v>
      </c>
      <c r="F16" s="104" t="s">
        <v>36</v>
      </c>
      <c r="G16" s="106" t="s">
        <v>16</v>
      </c>
      <c r="H16" s="27" t="s">
        <v>13</v>
      </c>
      <c r="I16" s="28" t="s">
        <v>14</v>
      </c>
      <c r="J16" s="30" t="s">
        <v>12</v>
      </c>
      <c r="K16" s="27" t="s">
        <v>13</v>
      </c>
      <c r="L16" s="99" t="s">
        <v>60</v>
      </c>
      <c r="M16" s="109" t="s">
        <v>18</v>
      </c>
      <c r="N16" s="93" t="s">
        <v>36</v>
      </c>
      <c r="O16" s="28" t="s">
        <v>14</v>
      </c>
      <c r="P16" s="30" t="s">
        <v>12</v>
      </c>
      <c r="Q16" s="27" t="s">
        <v>13</v>
      </c>
      <c r="R16" s="32" t="s">
        <v>18</v>
      </c>
      <c r="S16" s="29" t="s">
        <v>15</v>
      </c>
      <c r="T16" s="27" t="s">
        <v>13</v>
      </c>
      <c r="U16" s="28" t="s">
        <v>14</v>
      </c>
      <c r="V16" s="30" t="s">
        <v>12</v>
      </c>
      <c r="W16" s="99" t="s">
        <v>59</v>
      </c>
      <c r="X16" s="33" t="s">
        <v>16</v>
      </c>
      <c r="Y16" s="104" t="s">
        <v>36</v>
      </c>
      <c r="Z16" s="27" t="s">
        <v>13</v>
      </c>
      <c r="AA16" s="28" t="s">
        <v>14</v>
      </c>
      <c r="AB16" s="30" t="s">
        <v>12</v>
      </c>
      <c r="AC16" s="27" t="s">
        <v>13</v>
      </c>
      <c r="AD16" s="105" t="s">
        <v>14</v>
      </c>
      <c r="AE16" s="102" t="s">
        <v>62</v>
      </c>
      <c r="AF16" s="27" t="s">
        <v>13</v>
      </c>
      <c r="AG16" s="28" t="s">
        <v>14</v>
      </c>
      <c r="AH16" s="30" t="s">
        <v>12</v>
      </c>
      <c r="AI16" s="27" t="s">
        <v>13</v>
      </c>
      <c r="AJ16" s="93" t="s">
        <v>36</v>
      </c>
      <c r="AK16" s="102" t="s">
        <v>63</v>
      </c>
      <c r="AL16" s="27" t="s">
        <v>13</v>
      </c>
      <c r="AM16" s="28" t="s">
        <v>14</v>
      </c>
      <c r="AN16" s="30" t="s">
        <v>12</v>
      </c>
      <c r="AO16" s="27" t="s">
        <v>13</v>
      </c>
      <c r="AP16" s="104" t="s">
        <v>36</v>
      </c>
      <c r="AQ16" s="106" t="s">
        <v>16</v>
      </c>
      <c r="AR16" s="27" t="s">
        <v>13</v>
      </c>
      <c r="AS16" s="28" t="s">
        <v>14</v>
      </c>
      <c r="AT16" s="30" t="s">
        <v>12</v>
      </c>
      <c r="AU16" s="27" t="s">
        <v>13</v>
      </c>
      <c r="AV16" s="99" t="s">
        <v>60</v>
      </c>
      <c r="AW16" s="93" t="s">
        <v>36</v>
      </c>
      <c r="AX16" s="27" t="s">
        <v>13</v>
      </c>
      <c r="AY16" s="28" t="s">
        <v>14</v>
      </c>
      <c r="AZ16" s="30" t="s">
        <v>12</v>
      </c>
      <c r="BA16" s="27" t="s">
        <v>13</v>
      </c>
      <c r="BB16" s="32" t="s">
        <v>18</v>
      </c>
      <c r="BC16" s="102" t="s">
        <v>62</v>
      </c>
      <c r="BD16" s="27" t="s">
        <v>13</v>
      </c>
      <c r="BE16" s="28" t="s">
        <v>14</v>
      </c>
      <c r="BF16" s="30" t="s">
        <v>12</v>
      </c>
      <c r="BG16" s="27" t="s">
        <v>13</v>
      </c>
    </row>
    <row r="17" spans="1:59" ht="23.25" customHeight="1">
      <c r="A17" s="151"/>
      <c r="B17" s="21">
        <v>11</v>
      </c>
      <c r="C17" s="108" t="s">
        <v>13</v>
      </c>
      <c r="D17" s="28" t="s">
        <v>14</v>
      </c>
      <c r="E17" s="30" t="s">
        <v>12</v>
      </c>
      <c r="F17" s="27" t="s">
        <v>13</v>
      </c>
      <c r="G17" s="104" t="s">
        <v>36</v>
      </c>
      <c r="H17" s="29" t="s">
        <v>15</v>
      </c>
      <c r="I17" s="27" t="s">
        <v>13</v>
      </c>
      <c r="J17" s="28" t="s">
        <v>14</v>
      </c>
      <c r="K17" s="30" t="s">
        <v>12</v>
      </c>
      <c r="L17" s="27" t="s">
        <v>13</v>
      </c>
      <c r="M17" s="28" t="s">
        <v>14</v>
      </c>
      <c r="N17" s="31" t="s">
        <v>17</v>
      </c>
      <c r="O17" s="93" t="s">
        <v>36</v>
      </c>
      <c r="P17" s="28" t="s">
        <v>14</v>
      </c>
      <c r="Q17" s="30" t="s">
        <v>12</v>
      </c>
      <c r="R17" s="27" t="s">
        <v>13</v>
      </c>
      <c r="S17" s="32" t="s">
        <v>18</v>
      </c>
      <c r="T17" s="29" t="s">
        <v>15</v>
      </c>
      <c r="U17" s="27" t="s">
        <v>13</v>
      </c>
      <c r="V17" s="28" t="s">
        <v>14</v>
      </c>
      <c r="W17" s="30" t="s">
        <v>12</v>
      </c>
      <c r="X17" s="99" t="s">
        <v>59</v>
      </c>
      <c r="Y17" s="33" t="s">
        <v>16</v>
      </c>
      <c r="Z17" s="104" t="s">
        <v>36</v>
      </c>
      <c r="AA17" s="27" t="s">
        <v>13</v>
      </c>
      <c r="AB17" s="28" t="s">
        <v>14</v>
      </c>
      <c r="AC17" s="30" t="s">
        <v>12</v>
      </c>
      <c r="AD17" s="27" t="s">
        <v>13</v>
      </c>
      <c r="AE17" s="99" t="s">
        <v>61</v>
      </c>
      <c r="AF17" s="102" t="s">
        <v>62</v>
      </c>
      <c r="AG17" s="27" t="s">
        <v>13</v>
      </c>
      <c r="AH17" s="28" t="s">
        <v>14</v>
      </c>
      <c r="AI17" s="30" t="s">
        <v>12</v>
      </c>
      <c r="AJ17" s="27" t="s">
        <v>13</v>
      </c>
      <c r="AK17" s="93" t="s">
        <v>36</v>
      </c>
      <c r="AL17" s="30" t="s">
        <v>12</v>
      </c>
      <c r="AM17" s="27" t="s">
        <v>13</v>
      </c>
      <c r="AN17" s="28" t="s">
        <v>14</v>
      </c>
      <c r="AO17" s="30" t="s">
        <v>12</v>
      </c>
      <c r="AP17" s="27" t="s">
        <v>13</v>
      </c>
      <c r="AQ17" s="104" t="s">
        <v>36</v>
      </c>
      <c r="AR17" s="29" t="s">
        <v>15</v>
      </c>
      <c r="AS17" s="27" t="s">
        <v>13</v>
      </c>
      <c r="AT17" s="28" t="s">
        <v>14</v>
      </c>
      <c r="AU17" s="30" t="s">
        <v>12</v>
      </c>
      <c r="AV17" s="27" t="s">
        <v>13</v>
      </c>
      <c r="AW17" s="99" t="s">
        <v>60</v>
      </c>
      <c r="AX17" s="31" t="s">
        <v>17</v>
      </c>
      <c r="AY17" s="27" t="s">
        <v>13</v>
      </c>
      <c r="AZ17" s="28" t="s">
        <v>14</v>
      </c>
      <c r="BA17" s="30" t="s">
        <v>12</v>
      </c>
      <c r="BB17" s="27" t="s">
        <v>13</v>
      </c>
      <c r="BC17" s="32" t="s">
        <v>18</v>
      </c>
      <c r="BD17" s="102" t="s">
        <v>62</v>
      </c>
      <c r="BE17" s="27" t="s">
        <v>13</v>
      </c>
      <c r="BF17" s="28" t="s">
        <v>14</v>
      </c>
      <c r="BG17" s="30" t="s">
        <v>12</v>
      </c>
    </row>
    <row r="18" spans="1:59" ht="23.25" customHeight="1">
      <c r="A18" s="152"/>
      <c r="B18" s="21">
        <v>12</v>
      </c>
      <c r="C18" s="102" t="s">
        <v>63</v>
      </c>
      <c r="D18" s="27" t="s">
        <v>13</v>
      </c>
      <c r="E18" s="28" t="s">
        <v>14</v>
      </c>
      <c r="F18" s="30" t="s">
        <v>12</v>
      </c>
      <c r="G18" s="27" t="s">
        <v>13</v>
      </c>
      <c r="H18" s="30" t="s">
        <v>12</v>
      </c>
      <c r="I18" s="29" t="s">
        <v>15</v>
      </c>
      <c r="J18" s="27" t="s">
        <v>13</v>
      </c>
      <c r="K18" s="107" t="s">
        <v>18</v>
      </c>
      <c r="L18" s="30" t="s">
        <v>12</v>
      </c>
      <c r="M18" s="27" t="s">
        <v>13</v>
      </c>
      <c r="N18" s="111" t="s">
        <v>13</v>
      </c>
      <c r="O18" s="102" t="s">
        <v>63</v>
      </c>
      <c r="P18" s="93" t="s">
        <v>36</v>
      </c>
      <c r="Q18" s="28" t="s">
        <v>14</v>
      </c>
      <c r="R18" s="30" t="s">
        <v>12</v>
      </c>
      <c r="S18" s="27" t="s">
        <v>13</v>
      </c>
      <c r="T18" s="32" t="s">
        <v>18</v>
      </c>
      <c r="U18" s="29" t="s">
        <v>15</v>
      </c>
      <c r="V18" s="27" t="s">
        <v>13</v>
      </c>
      <c r="W18" s="28" t="s">
        <v>14</v>
      </c>
      <c r="X18" s="30" t="s">
        <v>12</v>
      </c>
      <c r="Y18" s="99" t="s">
        <v>59</v>
      </c>
      <c r="Z18" s="33" t="s">
        <v>16</v>
      </c>
      <c r="AA18" s="104" t="s">
        <v>36</v>
      </c>
      <c r="AB18" s="27" t="s">
        <v>13</v>
      </c>
      <c r="AC18" s="28" t="s">
        <v>14</v>
      </c>
      <c r="AD18" s="30" t="s">
        <v>12</v>
      </c>
      <c r="AE18" s="27" t="s">
        <v>13</v>
      </c>
      <c r="AF18" s="99" t="s">
        <v>61</v>
      </c>
      <c r="AG18" s="105" t="s">
        <v>14</v>
      </c>
      <c r="AH18" s="27" t="s">
        <v>13</v>
      </c>
      <c r="AI18" s="28" t="s">
        <v>14</v>
      </c>
      <c r="AJ18" s="30" t="s">
        <v>12</v>
      </c>
      <c r="AK18" s="27" t="s">
        <v>13</v>
      </c>
      <c r="AL18" s="93" t="s">
        <v>36</v>
      </c>
      <c r="AM18" s="102" t="s">
        <v>63</v>
      </c>
      <c r="AN18" s="27" t="s">
        <v>13</v>
      </c>
      <c r="AO18" s="28" t="s">
        <v>14</v>
      </c>
      <c r="AP18" s="30" t="s">
        <v>12</v>
      </c>
      <c r="AQ18" s="27" t="s">
        <v>13</v>
      </c>
      <c r="AR18" s="93" t="s">
        <v>36</v>
      </c>
      <c r="AS18" s="29" t="s">
        <v>15</v>
      </c>
      <c r="AT18" s="27" t="s">
        <v>13</v>
      </c>
      <c r="AU18" s="30" t="s">
        <v>12</v>
      </c>
      <c r="AV18" s="30" t="s">
        <v>12</v>
      </c>
      <c r="AW18" s="27" t="s">
        <v>13</v>
      </c>
      <c r="AX18" s="99" t="s">
        <v>60</v>
      </c>
      <c r="AY18" s="31" t="s">
        <v>17</v>
      </c>
      <c r="AZ18" s="27" t="s">
        <v>13</v>
      </c>
      <c r="BA18" s="28" t="s">
        <v>14</v>
      </c>
      <c r="BB18" s="30" t="s">
        <v>12</v>
      </c>
      <c r="BC18" s="27" t="s">
        <v>13</v>
      </c>
      <c r="BD18" s="32" t="s">
        <v>18</v>
      </c>
      <c r="BE18" s="102" t="s">
        <v>62</v>
      </c>
      <c r="BF18" s="27" t="s">
        <v>13</v>
      </c>
      <c r="BG18" s="28" t="s">
        <v>14</v>
      </c>
    </row>
    <row r="19" spans="1:59" ht="23.25" customHeight="1">
      <c r="A19" s="150" t="s">
        <v>49</v>
      </c>
      <c r="B19" s="21">
        <v>13</v>
      </c>
      <c r="C19" s="106" t="s">
        <v>16</v>
      </c>
      <c r="D19" s="102" t="s">
        <v>63</v>
      </c>
      <c r="E19" s="27" t="s">
        <v>13</v>
      </c>
      <c r="F19" s="28" t="s">
        <v>14</v>
      </c>
      <c r="G19" s="30" t="s">
        <v>12</v>
      </c>
      <c r="H19" s="27" t="s">
        <v>13</v>
      </c>
      <c r="I19" s="109" t="s">
        <v>18</v>
      </c>
      <c r="J19" s="29" t="s">
        <v>15</v>
      </c>
      <c r="K19" s="27" t="s">
        <v>13</v>
      </c>
      <c r="L19" s="28" t="s">
        <v>14</v>
      </c>
      <c r="M19" s="30" t="s">
        <v>12</v>
      </c>
      <c r="N19" s="27" t="s">
        <v>13</v>
      </c>
      <c r="O19" s="99" t="s">
        <v>60</v>
      </c>
      <c r="P19" s="102" t="s">
        <v>63</v>
      </c>
      <c r="Q19" s="93" t="s">
        <v>36</v>
      </c>
      <c r="R19" s="28" t="s">
        <v>14</v>
      </c>
      <c r="S19" s="30" t="s">
        <v>12</v>
      </c>
      <c r="T19" s="27" t="s">
        <v>13</v>
      </c>
      <c r="U19" s="32" t="s">
        <v>18</v>
      </c>
      <c r="V19" s="29" t="s">
        <v>15</v>
      </c>
      <c r="W19" s="27" t="s">
        <v>13</v>
      </c>
      <c r="X19" s="28" t="s">
        <v>14</v>
      </c>
      <c r="Y19" s="30" t="s">
        <v>12</v>
      </c>
      <c r="Z19" s="99" t="s">
        <v>59</v>
      </c>
      <c r="AA19" s="33" t="s">
        <v>16</v>
      </c>
      <c r="AB19" s="104" t="s">
        <v>36</v>
      </c>
      <c r="AC19" s="27" t="s">
        <v>13</v>
      </c>
      <c r="AD19" s="28" t="s">
        <v>14</v>
      </c>
      <c r="AE19" s="30" t="s">
        <v>12</v>
      </c>
      <c r="AF19" s="27" t="s">
        <v>13</v>
      </c>
      <c r="AG19" s="99" t="s">
        <v>61</v>
      </c>
      <c r="AH19" s="102" t="s">
        <v>62</v>
      </c>
      <c r="AI19" s="27" t="s">
        <v>13</v>
      </c>
      <c r="AJ19" s="28" t="s">
        <v>14</v>
      </c>
      <c r="AK19" s="30" t="s">
        <v>12</v>
      </c>
      <c r="AL19" s="27" t="s">
        <v>13</v>
      </c>
      <c r="AM19" s="93" t="s">
        <v>36</v>
      </c>
      <c r="AN19" s="102" t="s">
        <v>63</v>
      </c>
      <c r="AO19" s="27" t="s">
        <v>13</v>
      </c>
      <c r="AP19" s="28" t="s">
        <v>14</v>
      </c>
      <c r="AQ19" s="30" t="s">
        <v>12</v>
      </c>
      <c r="AR19" s="27" t="s">
        <v>13</v>
      </c>
      <c r="AS19" s="30" t="s">
        <v>12</v>
      </c>
      <c r="AT19" s="29" t="s">
        <v>15</v>
      </c>
      <c r="AU19" s="27" t="s">
        <v>13</v>
      </c>
      <c r="AV19" s="28" t="s">
        <v>14</v>
      </c>
      <c r="AW19" s="30" t="s">
        <v>12</v>
      </c>
      <c r="AX19" s="27" t="s">
        <v>13</v>
      </c>
      <c r="AY19" s="99" t="s">
        <v>60</v>
      </c>
      <c r="AZ19" s="31" t="s">
        <v>17</v>
      </c>
      <c r="BA19" s="27" t="s">
        <v>13</v>
      </c>
      <c r="BB19" s="28" t="s">
        <v>14</v>
      </c>
      <c r="BC19" s="30" t="s">
        <v>12</v>
      </c>
      <c r="BD19" s="27" t="s">
        <v>13</v>
      </c>
      <c r="BE19" s="32" t="s">
        <v>18</v>
      </c>
      <c r="BF19" s="102" t="s">
        <v>62</v>
      </c>
      <c r="BG19" s="27" t="s">
        <v>13</v>
      </c>
    </row>
    <row r="20" spans="1:59" ht="23.25" customHeight="1">
      <c r="A20" s="151"/>
      <c r="B20" s="21">
        <v>14</v>
      </c>
      <c r="C20" s="30" t="s">
        <v>12</v>
      </c>
      <c r="D20" s="33" t="s">
        <v>16</v>
      </c>
      <c r="E20" s="30" t="s">
        <v>12</v>
      </c>
      <c r="F20" s="27" t="s">
        <v>13</v>
      </c>
      <c r="G20" s="28" t="s">
        <v>14</v>
      </c>
      <c r="H20" s="30" t="s">
        <v>12</v>
      </c>
      <c r="I20" s="27" t="s">
        <v>13</v>
      </c>
      <c r="J20" s="30" t="s">
        <v>12</v>
      </c>
      <c r="K20" s="106" t="s">
        <v>16</v>
      </c>
      <c r="L20" s="27" t="s">
        <v>13</v>
      </c>
      <c r="M20" s="28" t="s">
        <v>14</v>
      </c>
      <c r="N20" s="30" t="s">
        <v>12</v>
      </c>
      <c r="O20" s="27" t="s">
        <v>13</v>
      </c>
      <c r="P20" s="28" t="s">
        <v>14</v>
      </c>
      <c r="Q20" s="102" t="s">
        <v>63</v>
      </c>
      <c r="R20" s="93" t="s">
        <v>36</v>
      </c>
      <c r="S20" s="28" t="s">
        <v>14</v>
      </c>
      <c r="T20" s="30" t="s">
        <v>12</v>
      </c>
      <c r="U20" s="27" t="s">
        <v>13</v>
      </c>
      <c r="V20" s="32" t="s">
        <v>18</v>
      </c>
      <c r="W20" s="29" t="s">
        <v>15</v>
      </c>
      <c r="X20" s="27" t="s">
        <v>13</v>
      </c>
      <c r="Y20" s="28" t="s">
        <v>14</v>
      </c>
      <c r="Z20" s="30" t="s">
        <v>12</v>
      </c>
      <c r="AA20" s="28" t="s">
        <v>14</v>
      </c>
      <c r="AB20" s="33" t="s">
        <v>16</v>
      </c>
      <c r="AC20" s="104" t="s">
        <v>36</v>
      </c>
      <c r="AD20" s="27" t="s">
        <v>13</v>
      </c>
      <c r="AE20" s="28" t="s">
        <v>14</v>
      </c>
      <c r="AF20" s="30" t="s">
        <v>12</v>
      </c>
      <c r="AG20" s="27" t="s">
        <v>13</v>
      </c>
      <c r="AH20" s="105" t="s">
        <v>14</v>
      </c>
      <c r="AI20" s="102" t="s">
        <v>62</v>
      </c>
      <c r="AJ20" s="27" t="s">
        <v>13</v>
      </c>
      <c r="AK20" s="28" t="s">
        <v>14</v>
      </c>
      <c r="AL20" s="30" t="s">
        <v>12</v>
      </c>
      <c r="AM20" s="27" t="s">
        <v>13</v>
      </c>
      <c r="AN20" s="93" t="s">
        <v>36</v>
      </c>
      <c r="AO20" s="30" t="s">
        <v>12</v>
      </c>
      <c r="AP20" s="27" t="s">
        <v>13</v>
      </c>
      <c r="AQ20" s="28" t="s">
        <v>14</v>
      </c>
      <c r="AR20" s="30" t="s">
        <v>12</v>
      </c>
      <c r="AS20" s="27" t="s">
        <v>13</v>
      </c>
      <c r="AT20" s="104" t="s">
        <v>36</v>
      </c>
      <c r="AU20" s="106" t="s">
        <v>16</v>
      </c>
      <c r="AV20" s="27" t="s">
        <v>13</v>
      </c>
      <c r="AW20" s="28" t="s">
        <v>14</v>
      </c>
      <c r="AX20" s="30" t="s">
        <v>12</v>
      </c>
      <c r="AY20" s="27" t="s">
        <v>13</v>
      </c>
      <c r="AZ20" s="99" t="s">
        <v>60</v>
      </c>
      <c r="BA20" s="31" t="s">
        <v>17</v>
      </c>
      <c r="BB20" s="27" t="s">
        <v>13</v>
      </c>
      <c r="BC20" s="28" t="s">
        <v>14</v>
      </c>
      <c r="BD20" s="30" t="s">
        <v>12</v>
      </c>
      <c r="BE20" s="27" t="s">
        <v>13</v>
      </c>
      <c r="BF20" s="32" t="s">
        <v>18</v>
      </c>
      <c r="BG20" s="102" t="s">
        <v>62</v>
      </c>
    </row>
    <row r="21" spans="1:59" ht="23.25" customHeight="1">
      <c r="A21" s="151"/>
      <c r="B21" s="21">
        <v>15</v>
      </c>
      <c r="C21" s="30" t="s">
        <v>12</v>
      </c>
      <c r="D21" s="27" t="s">
        <v>13</v>
      </c>
      <c r="E21" s="33" t="s">
        <v>16</v>
      </c>
      <c r="F21" s="102" t="s">
        <v>63</v>
      </c>
      <c r="G21" s="27" t="s">
        <v>13</v>
      </c>
      <c r="H21" s="28" t="s">
        <v>14</v>
      </c>
      <c r="I21" s="30" t="s">
        <v>12</v>
      </c>
      <c r="J21" s="27" t="s">
        <v>13</v>
      </c>
      <c r="K21" s="104" t="s">
        <v>36</v>
      </c>
      <c r="L21" s="29" t="s">
        <v>15</v>
      </c>
      <c r="M21" s="27" t="s">
        <v>13</v>
      </c>
      <c r="N21" s="28" t="s">
        <v>14</v>
      </c>
      <c r="O21" s="30" t="s">
        <v>12</v>
      </c>
      <c r="P21" s="27" t="s">
        <v>13</v>
      </c>
      <c r="Q21" s="99" t="s">
        <v>59</v>
      </c>
      <c r="R21" s="109" t="s">
        <v>18</v>
      </c>
      <c r="S21" s="93" t="s">
        <v>36</v>
      </c>
      <c r="T21" s="28" t="s">
        <v>14</v>
      </c>
      <c r="U21" s="30" t="s">
        <v>12</v>
      </c>
      <c r="V21" s="27" t="s">
        <v>13</v>
      </c>
      <c r="W21" s="32" t="s">
        <v>18</v>
      </c>
      <c r="X21" s="29" t="s">
        <v>15</v>
      </c>
      <c r="Y21" s="27" t="s">
        <v>13</v>
      </c>
      <c r="Z21" s="28" t="s">
        <v>14</v>
      </c>
      <c r="AA21" s="30" t="s">
        <v>12</v>
      </c>
      <c r="AB21" s="99" t="s">
        <v>59</v>
      </c>
      <c r="AC21" s="33" t="s">
        <v>16</v>
      </c>
      <c r="AD21" s="104" t="s">
        <v>36</v>
      </c>
      <c r="AE21" s="27" t="s">
        <v>13</v>
      </c>
      <c r="AF21" s="28" t="s">
        <v>14</v>
      </c>
      <c r="AG21" s="30" t="s">
        <v>12</v>
      </c>
      <c r="AH21" s="27" t="s">
        <v>13</v>
      </c>
      <c r="AI21" s="99" t="s">
        <v>61</v>
      </c>
      <c r="AJ21" s="105" t="s">
        <v>14</v>
      </c>
      <c r="AK21" s="27" t="s">
        <v>13</v>
      </c>
      <c r="AL21" s="28" t="s">
        <v>14</v>
      </c>
      <c r="AM21" s="30" t="s">
        <v>12</v>
      </c>
      <c r="AN21" s="27" t="s">
        <v>13</v>
      </c>
      <c r="AO21" s="93" t="s">
        <v>36</v>
      </c>
      <c r="AP21" s="102" t="s">
        <v>63</v>
      </c>
      <c r="AQ21" s="27" t="s">
        <v>13</v>
      </c>
      <c r="AR21" s="28" t="s">
        <v>14</v>
      </c>
      <c r="AS21" s="30" t="s">
        <v>12</v>
      </c>
      <c r="AT21" s="27" t="s">
        <v>13</v>
      </c>
      <c r="AU21" s="104" t="s">
        <v>36</v>
      </c>
      <c r="AV21" s="29" t="s">
        <v>15</v>
      </c>
      <c r="AW21" s="27" t="s">
        <v>13</v>
      </c>
      <c r="AX21" s="28" t="s">
        <v>14</v>
      </c>
      <c r="AY21" s="30" t="s">
        <v>12</v>
      </c>
      <c r="AZ21" s="27" t="s">
        <v>13</v>
      </c>
      <c r="BA21" s="99" t="s">
        <v>60</v>
      </c>
      <c r="BB21" s="93" t="s">
        <v>36</v>
      </c>
      <c r="BC21" s="27" t="s">
        <v>13</v>
      </c>
      <c r="BD21" s="28" t="s">
        <v>14</v>
      </c>
      <c r="BE21" s="30" t="s">
        <v>12</v>
      </c>
      <c r="BF21" s="27" t="s">
        <v>13</v>
      </c>
      <c r="BG21" s="32" t="s">
        <v>18</v>
      </c>
    </row>
    <row r="22" spans="1:59" ht="23.25" customHeight="1">
      <c r="A22" s="151"/>
      <c r="B22" s="21">
        <v>16</v>
      </c>
      <c r="C22" s="110" t="s">
        <v>14</v>
      </c>
      <c r="D22" s="30" t="s">
        <v>12</v>
      </c>
      <c r="E22" s="27" t="s">
        <v>13</v>
      </c>
      <c r="F22" s="33" t="s">
        <v>16</v>
      </c>
      <c r="G22" s="102" t="s">
        <v>63</v>
      </c>
      <c r="H22" s="27" t="s">
        <v>13</v>
      </c>
      <c r="I22" s="28" t="s">
        <v>14</v>
      </c>
      <c r="J22" s="30" t="s">
        <v>12</v>
      </c>
      <c r="K22" s="27" t="s">
        <v>13</v>
      </c>
      <c r="L22" s="30" t="s">
        <v>12</v>
      </c>
      <c r="M22" s="29" t="s">
        <v>15</v>
      </c>
      <c r="N22" s="27" t="s">
        <v>13</v>
      </c>
      <c r="O22" s="107" t="s">
        <v>18</v>
      </c>
      <c r="P22" s="30" t="s">
        <v>12</v>
      </c>
      <c r="Q22" s="27" t="s">
        <v>13</v>
      </c>
      <c r="R22" s="99" t="s">
        <v>60</v>
      </c>
      <c r="S22" s="102" t="s">
        <v>63</v>
      </c>
      <c r="T22" s="93" t="s">
        <v>36</v>
      </c>
      <c r="U22" s="28" t="s">
        <v>14</v>
      </c>
      <c r="V22" s="30" t="s">
        <v>12</v>
      </c>
      <c r="W22" s="27" t="s">
        <v>13</v>
      </c>
      <c r="X22" s="32" t="s">
        <v>18</v>
      </c>
      <c r="Y22" s="29" t="s">
        <v>15</v>
      </c>
      <c r="Z22" s="27" t="s">
        <v>13</v>
      </c>
      <c r="AA22" s="28" t="s">
        <v>14</v>
      </c>
      <c r="AB22" s="30" t="s">
        <v>12</v>
      </c>
      <c r="AC22" s="99" t="s">
        <v>59</v>
      </c>
      <c r="AD22" s="33" t="s">
        <v>16</v>
      </c>
      <c r="AE22" s="104" t="s">
        <v>36</v>
      </c>
      <c r="AF22" s="27" t="s">
        <v>13</v>
      </c>
      <c r="AG22" s="28" t="s">
        <v>14</v>
      </c>
      <c r="AH22" s="30" t="s">
        <v>12</v>
      </c>
      <c r="AI22" s="27" t="s">
        <v>13</v>
      </c>
      <c r="AJ22" s="99" t="s">
        <v>61</v>
      </c>
      <c r="AK22" s="102" t="s">
        <v>62</v>
      </c>
      <c r="AL22" s="27" t="s">
        <v>13</v>
      </c>
      <c r="AM22" s="28" t="s">
        <v>14</v>
      </c>
      <c r="AN22" s="30" t="s">
        <v>12</v>
      </c>
      <c r="AO22" s="27" t="s">
        <v>13</v>
      </c>
      <c r="AP22" s="93" t="s">
        <v>36</v>
      </c>
      <c r="AQ22" s="102" t="s">
        <v>63</v>
      </c>
      <c r="AR22" s="27" t="s">
        <v>13</v>
      </c>
      <c r="AS22" s="28" t="s">
        <v>14</v>
      </c>
      <c r="AT22" s="30" t="s">
        <v>12</v>
      </c>
      <c r="AU22" s="27" t="s">
        <v>13</v>
      </c>
      <c r="AV22" s="104" t="s">
        <v>36</v>
      </c>
      <c r="AW22" s="29" t="s">
        <v>15</v>
      </c>
      <c r="AX22" s="27" t="s">
        <v>13</v>
      </c>
      <c r="AY22" s="30" t="s">
        <v>12</v>
      </c>
      <c r="AZ22" s="30" t="s">
        <v>12</v>
      </c>
      <c r="BA22" s="27" t="s">
        <v>13</v>
      </c>
      <c r="BB22" s="99" t="s">
        <v>60</v>
      </c>
      <c r="BC22" s="31" t="s">
        <v>17</v>
      </c>
      <c r="BD22" s="27" t="s">
        <v>13</v>
      </c>
      <c r="BE22" s="28" t="s">
        <v>14</v>
      </c>
      <c r="BF22" s="30" t="s">
        <v>12</v>
      </c>
      <c r="BG22" s="27" t="s">
        <v>13</v>
      </c>
    </row>
    <row r="23" spans="1:59" ht="23.25" customHeight="1">
      <c r="A23" s="151"/>
      <c r="B23" s="21">
        <v>17</v>
      </c>
      <c r="C23" s="106" t="s">
        <v>16</v>
      </c>
      <c r="D23" s="28" t="s">
        <v>14</v>
      </c>
      <c r="E23" s="30" t="s">
        <v>12</v>
      </c>
      <c r="F23" s="27" t="s">
        <v>13</v>
      </c>
      <c r="G23" s="33" t="s">
        <v>16</v>
      </c>
      <c r="H23" s="30" t="s">
        <v>12</v>
      </c>
      <c r="I23" s="27" t="s">
        <v>13</v>
      </c>
      <c r="J23" s="28" t="s">
        <v>14</v>
      </c>
      <c r="K23" s="30" t="s">
        <v>12</v>
      </c>
      <c r="L23" s="27" t="s">
        <v>13</v>
      </c>
      <c r="M23" s="104" t="s">
        <v>36</v>
      </c>
      <c r="N23" s="29" t="s">
        <v>15</v>
      </c>
      <c r="O23" s="27" t="s">
        <v>13</v>
      </c>
      <c r="P23" s="28" t="s">
        <v>14</v>
      </c>
      <c r="Q23" s="30" t="s">
        <v>12</v>
      </c>
      <c r="R23" s="27" t="s">
        <v>13</v>
      </c>
      <c r="S23" s="28" t="s">
        <v>14</v>
      </c>
      <c r="T23" s="102" t="s">
        <v>63</v>
      </c>
      <c r="U23" s="93" t="s">
        <v>36</v>
      </c>
      <c r="V23" s="28" t="s">
        <v>14</v>
      </c>
      <c r="W23" s="30" t="s">
        <v>12</v>
      </c>
      <c r="X23" s="27" t="s">
        <v>13</v>
      </c>
      <c r="Y23" s="32" t="s">
        <v>18</v>
      </c>
      <c r="Z23" s="29" t="s">
        <v>15</v>
      </c>
      <c r="AA23" s="27" t="s">
        <v>13</v>
      </c>
      <c r="AB23" s="28" t="s">
        <v>14</v>
      </c>
      <c r="AC23" s="30" t="s">
        <v>12</v>
      </c>
      <c r="AD23" s="28" t="s">
        <v>14</v>
      </c>
      <c r="AE23" s="33" t="s">
        <v>16</v>
      </c>
      <c r="AF23" s="104" t="s">
        <v>36</v>
      </c>
      <c r="AG23" s="27" t="s">
        <v>13</v>
      </c>
      <c r="AH23" s="28" t="s">
        <v>14</v>
      </c>
      <c r="AI23" s="30" t="s">
        <v>12</v>
      </c>
      <c r="AJ23" s="27" t="s">
        <v>13</v>
      </c>
      <c r="AK23" s="99" t="s">
        <v>61</v>
      </c>
      <c r="AL23" s="102" t="s">
        <v>62</v>
      </c>
      <c r="AM23" s="27" t="s">
        <v>13</v>
      </c>
      <c r="AN23" s="28" t="s">
        <v>14</v>
      </c>
      <c r="AO23" s="30" t="s">
        <v>12</v>
      </c>
      <c r="AP23" s="27" t="s">
        <v>13</v>
      </c>
      <c r="AQ23" s="93" t="s">
        <v>36</v>
      </c>
      <c r="AR23" s="30" t="s">
        <v>12</v>
      </c>
      <c r="AS23" s="27" t="s">
        <v>13</v>
      </c>
      <c r="AT23" s="28" t="s">
        <v>14</v>
      </c>
      <c r="AU23" s="30" t="s">
        <v>12</v>
      </c>
      <c r="AV23" s="27" t="s">
        <v>13</v>
      </c>
      <c r="AW23" s="30" t="s">
        <v>12</v>
      </c>
      <c r="AX23" s="29" t="s">
        <v>15</v>
      </c>
      <c r="AY23" s="27" t="s">
        <v>13</v>
      </c>
      <c r="AZ23" s="28" t="s">
        <v>14</v>
      </c>
      <c r="BA23" s="30" t="s">
        <v>12</v>
      </c>
      <c r="BB23" s="27" t="s">
        <v>13</v>
      </c>
      <c r="BC23" s="99" t="s">
        <v>60</v>
      </c>
      <c r="BD23" s="31" t="s">
        <v>17</v>
      </c>
      <c r="BE23" s="27" t="s">
        <v>13</v>
      </c>
      <c r="BF23" s="28" t="s">
        <v>14</v>
      </c>
      <c r="BG23" s="30" t="s">
        <v>12</v>
      </c>
    </row>
    <row r="24" spans="1:59" ht="23.25" customHeight="1">
      <c r="A24" s="152"/>
      <c r="B24" s="21">
        <v>18</v>
      </c>
      <c r="C24" s="105" t="s">
        <v>14</v>
      </c>
      <c r="D24" s="27" t="s">
        <v>13</v>
      </c>
      <c r="E24" s="28" t="s">
        <v>14</v>
      </c>
      <c r="F24" s="30" t="s">
        <v>12</v>
      </c>
      <c r="G24" s="27" t="s">
        <v>13</v>
      </c>
      <c r="H24" s="33" t="s">
        <v>16</v>
      </c>
      <c r="I24" s="102" t="s">
        <v>63</v>
      </c>
      <c r="J24" s="27" t="s">
        <v>13</v>
      </c>
      <c r="K24" s="28" t="s">
        <v>14</v>
      </c>
      <c r="L24" s="30" t="s">
        <v>12</v>
      </c>
      <c r="M24" s="27" t="s">
        <v>13</v>
      </c>
      <c r="N24" s="109" t="s">
        <v>18</v>
      </c>
      <c r="O24" s="106" t="s">
        <v>16</v>
      </c>
      <c r="P24" s="27" t="s">
        <v>13</v>
      </c>
      <c r="Q24" s="28" t="s">
        <v>14</v>
      </c>
      <c r="R24" s="30" t="s">
        <v>12</v>
      </c>
      <c r="S24" s="27" t="s">
        <v>13</v>
      </c>
      <c r="T24" s="99" t="s">
        <v>60</v>
      </c>
      <c r="U24" s="102" t="s">
        <v>63</v>
      </c>
      <c r="V24" s="93" t="s">
        <v>36</v>
      </c>
      <c r="W24" s="28" t="s">
        <v>14</v>
      </c>
      <c r="X24" s="30" t="s">
        <v>12</v>
      </c>
      <c r="Y24" s="27" t="s">
        <v>13</v>
      </c>
      <c r="Z24" s="32" t="s">
        <v>18</v>
      </c>
      <c r="AA24" s="29" t="s">
        <v>15</v>
      </c>
      <c r="AB24" s="27" t="s">
        <v>13</v>
      </c>
      <c r="AC24" s="28" t="s">
        <v>14</v>
      </c>
      <c r="AD24" s="30" t="s">
        <v>12</v>
      </c>
      <c r="AE24" s="99" t="s">
        <v>59</v>
      </c>
      <c r="AF24" s="33" t="s">
        <v>16</v>
      </c>
      <c r="AG24" s="104" t="s">
        <v>36</v>
      </c>
      <c r="AH24" s="27" t="s">
        <v>13</v>
      </c>
      <c r="AI24" s="28" t="s">
        <v>14</v>
      </c>
      <c r="AJ24" s="30" t="s">
        <v>12</v>
      </c>
      <c r="AK24" s="27" t="s">
        <v>13</v>
      </c>
      <c r="AL24" s="105" t="s">
        <v>14</v>
      </c>
      <c r="AM24" s="105" t="s">
        <v>14</v>
      </c>
      <c r="AN24" s="27" t="s">
        <v>13</v>
      </c>
      <c r="AO24" s="28" t="s">
        <v>14</v>
      </c>
      <c r="AP24" s="30" t="s">
        <v>12</v>
      </c>
      <c r="AQ24" s="27" t="s">
        <v>13</v>
      </c>
      <c r="AR24" s="33" t="s">
        <v>16</v>
      </c>
      <c r="AS24" s="102" t="s">
        <v>63</v>
      </c>
      <c r="AT24" s="27" t="s">
        <v>13</v>
      </c>
      <c r="AU24" s="28" t="s">
        <v>14</v>
      </c>
      <c r="AV24" s="30" t="s">
        <v>12</v>
      </c>
      <c r="AW24" s="27" t="s">
        <v>13</v>
      </c>
      <c r="AX24" s="104" t="s">
        <v>36</v>
      </c>
      <c r="AY24" s="29" t="s">
        <v>15</v>
      </c>
      <c r="AZ24" s="27" t="s">
        <v>13</v>
      </c>
      <c r="BA24" s="28" t="s">
        <v>14</v>
      </c>
      <c r="BB24" s="30" t="s">
        <v>12</v>
      </c>
      <c r="BC24" s="27" t="s">
        <v>13</v>
      </c>
      <c r="BD24" s="99" t="s">
        <v>60</v>
      </c>
      <c r="BE24" s="31" t="s">
        <v>17</v>
      </c>
      <c r="BF24" s="27" t="s">
        <v>13</v>
      </c>
      <c r="BG24" s="28" t="s">
        <v>14</v>
      </c>
    </row>
    <row r="25" spans="1:59" ht="23.25" customHeight="1">
      <c r="A25" s="150" t="s">
        <v>55</v>
      </c>
      <c r="B25" s="21">
        <v>19</v>
      </c>
      <c r="C25" s="99" t="s">
        <v>61</v>
      </c>
      <c r="D25" s="102" t="s">
        <v>62</v>
      </c>
      <c r="E25" s="106" t="s">
        <v>16</v>
      </c>
      <c r="F25" s="28" t="s">
        <v>14</v>
      </c>
      <c r="G25" s="30" t="s">
        <v>12</v>
      </c>
      <c r="H25" s="30" t="s">
        <v>12</v>
      </c>
      <c r="I25" s="33" t="s">
        <v>16</v>
      </c>
      <c r="J25" s="102" t="s">
        <v>63</v>
      </c>
      <c r="K25" s="27" t="s">
        <v>13</v>
      </c>
      <c r="L25" s="28" t="s">
        <v>14</v>
      </c>
      <c r="M25" s="30" t="s">
        <v>12</v>
      </c>
      <c r="N25" s="27" t="s">
        <v>13</v>
      </c>
      <c r="O25" s="104" t="s">
        <v>36</v>
      </c>
      <c r="P25" s="29" t="s">
        <v>15</v>
      </c>
      <c r="Q25" s="27" t="s">
        <v>13</v>
      </c>
      <c r="R25" s="28" t="s">
        <v>14</v>
      </c>
      <c r="S25" s="30" t="s">
        <v>12</v>
      </c>
      <c r="T25" s="27" t="s">
        <v>13</v>
      </c>
      <c r="U25" s="99" t="s">
        <v>60</v>
      </c>
      <c r="V25" s="102" t="s">
        <v>63</v>
      </c>
      <c r="W25" s="93" t="s">
        <v>36</v>
      </c>
      <c r="X25" s="28" t="s">
        <v>14</v>
      </c>
      <c r="Y25" s="30" t="s">
        <v>12</v>
      </c>
      <c r="Z25" s="27" t="s">
        <v>13</v>
      </c>
      <c r="AA25" s="32" t="s">
        <v>18</v>
      </c>
      <c r="AB25" s="29" t="s">
        <v>15</v>
      </c>
      <c r="AC25" s="27" t="s">
        <v>13</v>
      </c>
      <c r="AD25" s="28" t="s">
        <v>14</v>
      </c>
      <c r="AE25" s="30" t="s">
        <v>12</v>
      </c>
      <c r="AF25" s="99" t="s">
        <v>59</v>
      </c>
      <c r="AG25" s="33" t="s">
        <v>16</v>
      </c>
      <c r="AH25" s="104" t="s">
        <v>36</v>
      </c>
      <c r="AI25" s="27" t="s">
        <v>13</v>
      </c>
      <c r="AJ25" s="28" t="s">
        <v>14</v>
      </c>
      <c r="AK25" s="30" t="s">
        <v>12</v>
      </c>
      <c r="AL25" s="27" t="s">
        <v>13</v>
      </c>
      <c r="AM25" s="99" t="s">
        <v>61</v>
      </c>
      <c r="AN25" s="102" t="s">
        <v>62</v>
      </c>
      <c r="AO25" s="27" t="s">
        <v>13</v>
      </c>
      <c r="AP25" s="28" t="s">
        <v>14</v>
      </c>
      <c r="AQ25" s="30" t="s">
        <v>12</v>
      </c>
      <c r="AR25" s="27" t="s">
        <v>13</v>
      </c>
      <c r="AS25" s="33" t="s">
        <v>16</v>
      </c>
      <c r="AT25" s="102" t="s">
        <v>63</v>
      </c>
      <c r="AU25" s="27" t="s">
        <v>13</v>
      </c>
      <c r="AV25" s="28" t="s">
        <v>14</v>
      </c>
      <c r="AW25" s="30" t="s">
        <v>12</v>
      </c>
      <c r="AX25" s="27" t="s">
        <v>13</v>
      </c>
      <c r="AY25" s="104" t="s">
        <v>36</v>
      </c>
      <c r="AZ25" s="29" t="s">
        <v>15</v>
      </c>
      <c r="BA25" s="27" t="s">
        <v>13</v>
      </c>
      <c r="BB25" s="28" t="s">
        <v>14</v>
      </c>
      <c r="BC25" s="30" t="s">
        <v>12</v>
      </c>
      <c r="BD25" s="27" t="s">
        <v>13</v>
      </c>
      <c r="BE25" s="99" t="s">
        <v>60</v>
      </c>
      <c r="BF25" s="31" t="s">
        <v>17</v>
      </c>
      <c r="BG25" s="27" t="s">
        <v>13</v>
      </c>
    </row>
    <row r="26" spans="1:59" ht="23.25" customHeight="1">
      <c r="A26" s="151"/>
      <c r="B26" s="21">
        <v>20</v>
      </c>
      <c r="C26" s="108" t="s">
        <v>13</v>
      </c>
      <c r="D26" s="32" t="s">
        <v>18</v>
      </c>
      <c r="E26" s="102" t="s">
        <v>62</v>
      </c>
      <c r="F26" s="27" t="s">
        <v>13</v>
      </c>
      <c r="G26" s="28" t="s">
        <v>14</v>
      </c>
      <c r="H26" s="30" t="s">
        <v>12</v>
      </c>
      <c r="I26" s="27" t="s">
        <v>13</v>
      </c>
      <c r="J26" s="33" t="s">
        <v>16</v>
      </c>
      <c r="K26" s="30" t="s">
        <v>12</v>
      </c>
      <c r="L26" s="27" t="s">
        <v>13</v>
      </c>
      <c r="M26" s="28" t="s">
        <v>14</v>
      </c>
      <c r="N26" s="30" t="s">
        <v>12</v>
      </c>
      <c r="O26" s="27" t="s">
        <v>13</v>
      </c>
      <c r="P26" s="104" t="s">
        <v>36</v>
      </c>
      <c r="Q26" s="29" t="s">
        <v>15</v>
      </c>
      <c r="R26" s="27" t="s">
        <v>13</v>
      </c>
      <c r="S26" s="107" t="s">
        <v>18</v>
      </c>
      <c r="T26" s="30" t="s">
        <v>12</v>
      </c>
      <c r="U26" s="27" t="s">
        <v>13</v>
      </c>
      <c r="V26" s="28" t="s">
        <v>14</v>
      </c>
      <c r="W26" s="109" t="s">
        <v>18</v>
      </c>
      <c r="X26" s="27" t="s">
        <v>13</v>
      </c>
      <c r="Y26" s="28" t="s">
        <v>14</v>
      </c>
      <c r="Z26" s="30" t="s">
        <v>12</v>
      </c>
      <c r="AA26" s="27" t="s">
        <v>13</v>
      </c>
      <c r="AB26" s="32" t="s">
        <v>18</v>
      </c>
      <c r="AC26" s="29" t="s">
        <v>15</v>
      </c>
      <c r="AD26" s="27" t="s">
        <v>13</v>
      </c>
      <c r="AE26" s="28" t="s">
        <v>14</v>
      </c>
      <c r="AF26" s="30" t="s">
        <v>12</v>
      </c>
      <c r="AG26" s="28" t="s">
        <v>14</v>
      </c>
      <c r="AH26" s="33" t="s">
        <v>16</v>
      </c>
      <c r="AI26" s="104" t="s">
        <v>36</v>
      </c>
      <c r="AJ26" s="27" t="s">
        <v>13</v>
      </c>
      <c r="AK26" s="28" t="s">
        <v>14</v>
      </c>
      <c r="AL26" s="30" t="s">
        <v>12</v>
      </c>
      <c r="AM26" s="27" t="s">
        <v>13</v>
      </c>
      <c r="AN26" s="99" t="s">
        <v>61</v>
      </c>
      <c r="AO26" s="102" t="s">
        <v>62</v>
      </c>
      <c r="AP26" s="27" t="s">
        <v>13</v>
      </c>
      <c r="AQ26" s="28" t="s">
        <v>14</v>
      </c>
      <c r="AR26" s="30" t="s">
        <v>12</v>
      </c>
      <c r="AS26" s="27" t="s">
        <v>13</v>
      </c>
      <c r="AT26" s="33" t="s">
        <v>16</v>
      </c>
      <c r="AU26" s="30" t="s">
        <v>12</v>
      </c>
      <c r="AV26" s="27" t="s">
        <v>13</v>
      </c>
      <c r="AW26" s="28" t="s">
        <v>14</v>
      </c>
      <c r="AX26" s="30" t="s">
        <v>12</v>
      </c>
      <c r="AY26" s="27" t="s">
        <v>13</v>
      </c>
      <c r="AZ26" s="104" t="s">
        <v>36</v>
      </c>
      <c r="BA26" s="29" t="s">
        <v>15</v>
      </c>
      <c r="BB26" s="27" t="s">
        <v>13</v>
      </c>
      <c r="BC26" s="30" t="s">
        <v>12</v>
      </c>
      <c r="BD26" s="30" t="s">
        <v>12</v>
      </c>
      <c r="BE26" s="27" t="s">
        <v>13</v>
      </c>
      <c r="BF26" s="99" t="s">
        <v>60</v>
      </c>
      <c r="BG26" s="31" t="s">
        <v>17</v>
      </c>
    </row>
    <row r="27" spans="1:59" ht="23.25" customHeight="1">
      <c r="A27" s="151"/>
      <c r="B27" s="21">
        <v>21</v>
      </c>
      <c r="C27" s="30" t="s">
        <v>12</v>
      </c>
      <c r="D27" s="27" t="s">
        <v>13</v>
      </c>
      <c r="E27" s="32" t="s">
        <v>18</v>
      </c>
      <c r="F27" s="105" t="s">
        <v>14</v>
      </c>
      <c r="G27" s="27" t="s">
        <v>13</v>
      </c>
      <c r="H27" s="28" t="s">
        <v>14</v>
      </c>
      <c r="I27" s="30" t="s">
        <v>12</v>
      </c>
      <c r="J27" s="27" t="s">
        <v>13</v>
      </c>
      <c r="K27" s="33" t="s">
        <v>16</v>
      </c>
      <c r="L27" s="102" t="s">
        <v>63</v>
      </c>
      <c r="M27" s="27" t="s">
        <v>13</v>
      </c>
      <c r="N27" s="28" t="s">
        <v>14</v>
      </c>
      <c r="O27" s="30" t="s">
        <v>12</v>
      </c>
      <c r="P27" s="27" t="s">
        <v>13</v>
      </c>
      <c r="Q27" s="30" t="s">
        <v>12</v>
      </c>
      <c r="R27" s="29" t="s">
        <v>15</v>
      </c>
      <c r="S27" s="27" t="s">
        <v>13</v>
      </c>
      <c r="T27" s="28" t="s">
        <v>14</v>
      </c>
      <c r="U27" s="30" t="s">
        <v>12</v>
      </c>
      <c r="V27" s="27" t="s">
        <v>13</v>
      </c>
      <c r="W27" s="99" t="s">
        <v>60</v>
      </c>
      <c r="X27" s="102" t="s">
        <v>63</v>
      </c>
      <c r="Y27" s="27" t="s">
        <v>13</v>
      </c>
      <c r="Z27" s="28" t="s">
        <v>14</v>
      </c>
      <c r="AA27" s="30" t="s">
        <v>12</v>
      </c>
      <c r="AB27" s="27" t="s">
        <v>13</v>
      </c>
      <c r="AC27" s="32" t="s">
        <v>18</v>
      </c>
      <c r="AD27" s="29" t="s">
        <v>15</v>
      </c>
      <c r="AE27" s="27" t="s">
        <v>13</v>
      </c>
      <c r="AF27" s="28" t="s">
        <v>14</v>
      </c>
      <c r="AG27" s="30" t="s">
        <v>12</v>
      </c>
      <c r="AH27" s="99" t="s">
        <v>59</v>
      </c>
      <c r="AI27" s="33" t="s">
        <v>16</v>
      </c>
      <c r="AJ27" s="104" t="s">
        <v>36</v>
      </c>
      <c r="AK27" s="27" t="s">
        <v>13</v>
      </c>
      <c r="AL27" s="28" t="s">
        <v>14</v>
      </c>
      <c r="AM27" s="30" t="s">
        <v>12</v>
      </c>
      <c r="AN27" s="27" t="s">
        <v>13</v>
      </c>
      <c r="AO27" s="99" t="s">
        <v>61</v>
      </c>
      <c r="AP27" s="105" t="s">
        <v>14</v>
      </c>
      <c r="AQ27" s="27" t="s">
        <v>13</v>
      </c>
      <c r="AR27" s="28" t="s">
        <v>14</v>
      </c>
      <c r="AS27" s="30" t="s">
        <v>12</v>
      </c>
      <c r="AT27" s="27" t="s">
        <v>13</v>
      </c>
      <c r="AU27" s="33" t="s">
        <v>16</v>
      </c>
      <c r="AV27" s="102" t="s">
        <v>63</v>
      </c>
      <c r="AW27" s="27" t="s">
        <v>13</v>
      </c>
      <c r="AX27" s="28" t="s">
        <v>14</v>
      </c>
      <c r="AY27" s="30" t="s">
        <v>12</v>
      </c>
      <c r="AZ27" s="27" t="s">
        <v>13</v>
      </c>
      <c r="BA27" s="30" t="s">
        <v>12</v>
      </c>
      <c r="BB27" s="29" t="s">
        <v>15</v>
      </c>
      <c r="BC27" s="27" t="s">
        <v>13</v>
      </c>
      <c r="BD27" s="28" t="s">
        <v>14</v>
      </c>
      <c r="BE27" s="30" t="s">
        <v>12</v>
      </c>
      <c r="BF27" s="27" t="s">
        <v>13</v>
      </c>
      <c r="BG27" s="99" t="s">
        <v>60</v>
      </c>
    </row>
    <row r="28" spans="1:59" ht="23.25" customHeight="1">
      <c r="A28" s="151"/>
      <c r="B28" s="21">
        <v>22</v>
      </c>
      <c r="C28" s="28" t="s">
        <v>14</v>
      </c>
      <c r="D28" s="30" t="s">
        <v>12</v>
      </c>
      <c r="E28" s="27" t="s">
        <v>13</v>
      </c>
      <c r="F28" s="99" t="s">
        <v>61</v>
      </c>
      <c r="G28" s="102" t="s">
        <v>62</v>
      </c>
      <c r="H28" s="27" t="s">
        <v>13</v>
      </c>
      <c r="I28" s="28" t="s">
        <v>14</v>
      </c>
      <c r="J28" s="30" t="s">
        <v>12</v>
      </c>
      <c r="K28" s="27" t="s">
        <v>13</v>
      </c>
      <c r="L28" s="33" t="s">
        <v>16</v>
      </c>
      <c r="M28" s="102" t="s">
        <v>63</v>
      </c>
      <c r="N28" s="27" t="s">
        <v>13</v>
      </c>
      <c r="O28" s="28" t="s">
        <v>14</v>
      </c>
      <c r="P28" s="30" t="s">
        <v>12</v>
      </c>
      <c r="Q28" s="27" t="s">
        <v>13</v>
      </c>
      <c r="R28" s="104" t="s">
        <v>36</v>
      </c>
      <c r="S28" s="106" t="s">
        <v>16</v>
      </c>
      <c r="T28" s="27" t="s">
        <v>13</v>
      </c>
      <c r="U28" s="28" t="s">
        <v>14</v>
      </c>
      <c r="V28" s="30" t="s">
        <v>12</v>
      </c>
      <c r="W28" s="27" t="s">
        <v>13</v>
      </c>
      <c r="X28" s="99" t="s">
        <v>60</v>
      </c>
      <c r="Y28" s="102" t="s">
        <v>63</v>
      </c>
      <c r="Z28" s="27" t="s">
        <v>13</v>
      </c>
      <c r="AA28" s="28" t="s">
        <v>14</v>
      </c>
      <c r="AB28" s="30" t="s">
        <v>12</v>
      </c>
      <c r="AC28" s="27" t="s">
        <v>13</v>
      </c>
      <c r="AD28" s="32" t="s">
        <v>18</v>
      </c>
      <c r="AE28" s="29" t="s">
        <v>15</v>
      </c>
      <c r="AF28" s="27" t="s">
        <v>13</v>
      </c>
      <c r="AG28" s="28" t="s">
        <v>14</v>
      </c>
      <c r="AH28" s="30" t="s">
        <v>12</v>
      </c>
      <c r="AI28" s="99" t="s">
        <v>59</v>
      </c>
      <c r="AJ28" s="33" t="s">
        <v>16</v>
      </c>
      <c r="AK28" s="104" t="s">
        <v>36</v>
      </c>
      <c r="AL28" s="27" t="s">
        <v>13</v>
      </c>
      <c r="AM28" s="28" t="s">
        <v>14</v>
      </c>
      <c r="AN28" s="30" t="s">
        <v>12</v>
      </c>
      <c r="AO28" s="27" t="s">
        <v>13</v>
      </c>
      <c r="AP28" s="105" t="s">
        <v>14</v>
      </c>
      <c r="AQ28" s="102" t="s">
        <v>62</v>
      </c>
      <c r="AR28" s="27" t="s">
        <v>13</v>
      </c>
      <c r="AS28" s="28" t="s">
        <v>14</v>
      </c>
      <c r="AT28" s="30" t="s">
        <v>12</v>
      </c>
      <c r="AU28" s="27" t="s">
        <v>13</v>
      </c>
      <c r="AV28" s="33" t="s">
        <v>16</v>
      </c>
      <c r="AW28" s="102" t="s">
        <v>63</v>
      </c>
      <c r="AX28" s="27" t="s">
        <v>13</v>
      </c>
      <c r="AY28" s="28" t="s">
        <v>14</v>
      </c>
      <c r="AZ28" s="30" t="s">
        <v>12</v>
      </c>
      <c r="BA28" s="27" t="s">
        <v>13</v>
      </c>
      <c r="BB28" s="93" t="s">
        <v>36</v>
      </c>
      <c r="BC28" s="29" t="s">
        <v>15</v>
      </c>
      <c r="BD28" s="27" t="s">
        <v>13</v>
      </c>
      <c r="BE28" s="28" t="s">
        <v>14</v>
      </c>
      <c r="BF28" s="30" t="s">
        <v>12</v>
      </c>
      <c r="BG28" s="27" t="s">
        <v>13</v>
      </c>
    </row>
    <row r="29" spans="1:59" ht="23.25" customHeight="1">
      <c r="A29" s="151"/>
      <c r="B29" s="21">
        <v>23</v>
      </c>
      <c r="C29" s="109" t="s">
        <v>18</v>
      </c>
      <c r="D29" s="28" t="s">
        <v>14</v>
      </c>
      <c r="E29" s="30" t="s">
        <v>12</v>
      </c>
      <c r="F29" s="27" t="s">
        <v>13</v>
      </c>
      <c r="G29" s="32" t="s">
        <v>18</v>
      </c>
      <c r="H29" s="102" t="s">
        <v>62</v>
      </c>
      <c r="I29" s="27" t="s">
        <v>13</v>
      </c>
      <c r="J29" s="28" t="s">
        <v>14</v>
      </c>
      <c r="K29" s="30" t="s">
        <v>12</v>
      </c>
      <c r="L29" s="27" t="s">
        <v>13</v>
      </c>
      <c r="M29" s="33" t="s">
        <v>16</v>
      </c>
      <c r="N29" s="30" t="s">
        <v>12</v>
      </c>
      <c r="O29" s="27" t="s">
        <v>13</v>
      </c>
      <c r="P29" s="28" t="s">
        <v>14</v>
      </c>
      <c r="Q29" s="30" t="s">
        <v>12</v>
      </c>
      <c r="R29" s="27" t="s">
        <v>13</v>
      </c>
      <c r="S29" s="30" t="s">
        <v>12</v>
      </c>
      <c r="T29" s="29" t="s">
        <v>15</v>
      </c>
      <c r="U29" s="27" t="s">
        <v>13</v>
      </c>
      <c r="V29" s="28" t="s">
        <v>14</v>
      </c>
      <c r="W29" s="30" t="s">
        <v>12</v>
      </c>
      <c r="X29" s="27" t="s">
        <v>13</v>
      </c>
      <c r="Y29" s="99" t="s">
        <v>60</v>
      </c>
      <c r="Z29" s="102" t="s">
        <v>63</v>
      </c>
      <c r="AA29" s="27" t="s">
        <v>13</v>
      </c>
      <c r="AB29" s="28" t="s">
        <v>14</v>
      </c>
      <c r="AC29" s="30" t="s">
        <v>12</v>
      </c>
      <c r="AD29" s="27" t="s">
        <v>13</v>
      </c>
      <c r="AE29" s="32" t="s">
        <v>18</v>
      </c>
      <c r="AF29" s="29" t="s">
        <v>15</v>
      </c>
      <c r="AG29" s="27" t="s">
        <v>13</v>
      </c>
      <c r="AH29" s="28" t="s">
        <v>14</v>
      </c>
      <c r="AI29" s="30" t="s">
        <v>12</v>
      </c>
      <c r="AJ29" s="28" t="s">
        <v>14</v>
      </c>
      <c r="AK29" s="33" t="s">
        <v>16</v>
      </c>
      <c r="AL29" s="104" t="s">
        <v>36</v>
      </c>
      <c r="AM29" s="27" t="s">
        <v>13</v>
      </c>
      <c r="AN29" s="28" t="s">
        <v>14</v>
      </c>
      <c r="AO29" s="30" t="s">
        <v>12</v>
      </c>
      <c r="AP29" s="27" t="s">
        <v>13</v>
      </c>
      <c r="AQ29" s="99" t="s">
        <v>61</v>
      </c>
      <c r="AR29" s="102" t="s">
        <v>62</v>
      </c>
      <c r="AS29" s="27" t="s">
        <v>13</v>
      </c>
      <c r="AT29" s="28" t="s">
        <v>14</v>
      </c>
      <c r="AU29" s="30" t="s">
        <v>12</v>
      </c>
      <c r="AV29" s="27" t="s">
        <v>13</v>
      </c>
      <c r="AW29" s="33" t="s">
        <v>16</v>
      </c>
      <c r="AX29" s="102" t="s">
        <v>63</v>
      </c>
      <c r="AY29" s="27" t="s">
        <v>13</v>
      </c>
      <c r="AZ29" s="28" t="s">
        <v>14</v>
      </c>
      <c r="BA29" s="30" t="s">
        <v>12</v>
      </c>
      <c r="BB29" s="27" t="s">
        <v>13</v>
      </c>
      <c r="BC29" s="104" t="s">
        <v>36</v>
      </c>
      <c r="BD29" s="29" t="s">
        <v>15</v>
      </c>
      <c r="BE29" s="27" t="s">
        <v>13</v>
      </c>
      <c r="BF29" s="28" t="s">
        <v>14</v>
      </c>
      <c r="BG29" s="30" t="s">
        <v>12</v>
      </c>
    </row>
    <row r="30" spans="1:59" ht="23.25" customHeight="1">
      <c r="A30" s="152"/>
      <c r="B30" s="21">
        <v>24</v>
      </c>
      <c r="C30" s="26" t="s">
        <v>36</v>
      </c>
      <c r="D30" s="27" t="s">
        <v>13</v>
      </c>
      <c r="E30" s="28" t="s">
        <v>14</v>
      </c>
      <c r="F30" s="30" t="s">
        <v>12</v>
      </c>
      <c r="G30" s="27" t="s">
        <v>13</v>
      </c>
      <c r="H30" s="32" t="s">
        <v>18</v>
      </c>
      <c r="I30" s="105" t="s">
        <v>14</v>
      </c>
      <c r="J30" s="27" t="s">
        <v>13</v>
      </c>
      <c r="K30" s="28" t="s">
        <v>14</v>
      </c>
      <c r="L30" s="30" t="s">
        <v>12</v>
      </c>
      <c r="M30" s="30" t="s">
        <v>12</v>
      </c>
      <c r="N30" s="33" t="s">
        <v>16</v>
      </c>
      <c r="O30" s="102" t="s">
        <v>63</v>
      </c>
      <c r="P30" s="27" t="s">
        <v>13</v>
      </c>
      <c r="Q30" s="28" t="s">
        <v>14</v>
      </c>
      <c r="R30" s="30" t="s">
        <v>12</v>
      </c>
      <c r="S30" s="27" t="s">
        <v>13</v>
      </c>
      <c r="T30" s="104" t="s">
        <v>36</v>
      </c>
      <c r="U30" s="29" t="s">
        <v>15</v>
      </c>
      <c r="V30" s="27" t="s">
        <v>13</v>
      </c>
      <c r="W30" s="93" t="s">
        <v>36</v>
      </c>
      <c r="X30" s="30" t="s">
        <v>12</v>
      </c>
      <c r="Y30" s="27" t="s">
        <v>13</v>
      </c>
      <c r="Z30" s="28" t="s">
        <v>14</v>
      </c>
      <c r="AA30" s="102" t="s">
        <v>63</v>
      </c>
      <c r="AB30" s="27" t="s">
        <v>13</v>
      </c>
      <c r="AC30" s="28" t="s">
        <v>14</v>
      </c>
      <c r="AD30" s="30" t="s">
        <v>12</v>
      </c>
      <c r="AE30" s="27" t="s">
        <v>13</v>
      </c>
      <c r="AF30" s="32" t="s">
        <v>18</v>
      </c>
      <c r="AG30" s="29" t="s">
        <v>15</v>
      </c>
      <c r="AH30" s="27" t="s">
        <v>13</v>
      </c>
      <c r="AI30" s="28" t="s">
        <v>14</v>
      </c>
      <c r="AJ30" s="30" t="s">
        <v>12</v>
      </c>
      <c r="AK30" s="99" t="s">
        <v>59</v>
      </c>
      <c r="AL30" s="33" t="s">
        <v>16</v>
      </c>
      <c r="AM30" s="104" t="s">
        <v>36</v>
      </c>
      <c r="AN30" s="27" t="s">
        <v>13</v>
      </c>
      <c r="AO30" s="28" t="s">
        <v>14</v>
      </c>
      <c r="AP30" s="30" t="s">
        <v>12</v>
      </c>
      <c r="AQ30" s="27" t="s">
        <v>13</v>
      </c>
      <c r="AR30" s="99" t="s">
        <v>61</v>
      </c>
      <c r="AS30" s="105" t="s">
        <v>14</v>
      </c>
      <c r="AT30" s="27" t="s">
        <v>13</v>
      </c>
      <c r="AU30" s="28" t="s">
        <v>14</v>
      </c>
      <c r="AV30" s="30" t="s">
        <v>12</v>
      </c>
      <c r="AW30" s="27" t="s">
        <v>13</v>
      </c>
      <c r="AX30" s="33" t="s">
        <v>16</v>
      </c>
      <c r="AY30" s="102" t="s">
        <v>63</v>
      </c>
      <c r="AZ30" s="27" t="s">
        <v>13</v>
      </c>
      <c r="BA30" s="28" t="s">
        <v>14</v>
      </c>
      <c r="BB30" s="30" t="s">
        <v>12</v>
      </c>
      <c r="BC30" s="27" t="s">
        <v>13</v>
      </c>
      <c r="BD30" s="104" t="s">
        <v>36</v>
      </c>
      <c r="BE30" s="29" t="s">
        <v>15</v>
      </c>
      <c r="BF30" s="27" t="s">
        <v>13</v>
      </c>
      <c r="BG30" s="93" t="s">
        <v>36</v>
      </c>
    </row>
    <row r="31" spans="1:59" ht="23.25" customHeight="1">
      <c r="A31" s="150" t="s">
        <v>50</v>
      </c>
      <c r="B31" s="21">
        <v>25</v>
      </c>
      <c r="C31" s="106" t="s">
        <v>16</v>
      </c>
      <c r="D31" s="104" t="s">
        <v>36</v>
      </c>
      <c r="E31" s="27" t="s">
        <v>13</v>
      </c>
      <c r="F31" s="28" t="s">
        <v>14</v>
      </c>
      <c r="G31" s="30" t="s">
        <v>12</v>
      </c>
      <c r="H31" s="27" t="s">
        <v>13</v>
      </c>
      <c r="I31" s="99" t="s">
        <v>61</v>
      </c>
      <c r="J31" s="102" t="s">
        <v>62</v>
      </c>
      <c r="K31" s="27" t="s">
        <v>13</v>
      </c>
      <c r="L31" s="28" t="s">
        <v>14</v>
      </c>
      <c r="M31" s="30" t="s">
        <v>12</v>
      </c>
      <c r="N31" s="27" t="s">
        <v>13</v>
      </c>
      <c r="O31" s="33" t="s">
        <v>16</v>
      </c>
      <c r="P31" s="102" t="s">
        <v>63</v>
      </c>
      <c r="Q31" s="27" t="s">
        <v>13</v>
      </c>
      <c r="R31" s="28" t="s">
        <v>14</v>
      </c>
      <c r="S31" s="30" t="s">
        <v>12</v>
      </c>
      <c r="T31" s="27" t="s">
        <v>13</v>
      </c>
      <c r="U31" s="30" t="s">
        <v>12</v>
      </c>
      <c r="V31" s="29" t="s">
        <v>15</v>
      </c>
      <c r="W31" s="27" t="s">
        <v>13</v>
      </c>
      <c r="X31" s="28" t="s">
        <v>14</v>
      </c>
      <c r="Y31" s="30" t="s">
        <v>12</v>
      </c>
      <c r="Z31" s="27" t="s">
        <v>13</v>
      </c>
      <c r="AA31" s="99" t="s">
        <v>60</v>
      </c>
      <c r="AB31" s="93" t="s">
        <v>36</v>
      </c>
      <c r="AC31" s="27" t="s">
        <v>13</v>
      </c>
      <c r="AD31" s="28" t="s">
        <v>14</v>
      </c>
      <c r="AE31" s="30" t="s">
        <v>12</v>
      </c>
      <c r="AF31" s="27" t="s">
        <v>13</v>
      </c>
      <c r="AG31" s="32" t="s">
        <v>18</v>
      </c>
      <c r="AH31" s="29" t="s">
        <v>15</v>
      </c>
      <c r="AI31" s="27" t="s">
        <v>13</v>
      </c>
      <c r="AJ31" s="28" t="s">
        <v>14</v>
      </c>
      <c r="AK31" s="30" t="s">
        <v>12</v>
      </c>
      <c r="AL31" s="99" t="s">
        <v>59</v>
      </c>
      <c r="AM31" s="33" t="s">
        <v>16</v>
      </c>
      <c r="AN31" s="104" t="s">
        <v>36</v>
      </c>
      <c r="AO31" s="27" t="s">
        <v>13</v>
      </c>
      <c r="AP31" s="28" t="s">
        <v>14</v>
      </c>
      <c r="AQ31" s="30" t="s">
        <v>12</v>
      </c>
      <c r="AR31" s="27" t="s">
        <v>13</v>
      </c>
      <c r="AS31" s="99" t="s">
        <v>61</v>
      </c>
      <c r="AT31" s="102" t="s">
        <v>62</v>
      </c>
      <c r="AU31" s="27" t="s">
        <v>13</v>
      </c>
      <c r="AV31" s="28" t="s">
        <v>14</v>
      </c>
      <c r="AW31" s="30" t="s">
        <v>12</v>
      </c>
      <c r="AX31" s="27" t="s">
        <v>13</v>
      </c>
      <c r="AY31" s="33" t="s">
        <v>16</v>
      </c>
      <c r="AZ31" s="102" t="s">
        <v>63</v>
      </c>
      <c r="BA31" s="27" t="s">
        <v>13</v>
      </c>
      <c r="BB31" s="28" t="s">
        <v>14</v>
      </c>
      <c r="BC31" s="30" t="s">
        <v>12</v>
      </c>
      <c r="BD31" s="27" t="s">
        <v>13</v>
      </c>
      <c r="BE31" s="30" t="s">
        <v>12</v>
      </c>
      <c r="BF31" s="29" t="s">
        <v>15</v>
      </c>
      <c r="BG31" s="27" t="s">
        <v>13</v>
      </c>
    </row>
    <row r="32" spans="1:59" ht="23.25" customHeight="1" thickBot="1">
      <c r="A32" s="151"/>
      <c r="B32" s="21">
        <v>26</v>
      </c>
      <c r="C32" s="112" t="s">
        <v>27</v>
      </c>
      <c r="D32" s="33" t="s">
        <v>16</v>
      </c>
      <c r="E32" s="104" t="s">
        <v>36</v>
      </c>
      <c r="F32" s="27" t="s">
        <v>13</v>
      </c>
      <c r="G32" s="28" t="s">
        <v>14</v>
      </c>
      <c r="H32" s="30" t="s">
        <v>12</v>
      </c>
      <c r="I32" s="27" t="s">
        <v>13</v>
      </c>
      <c r="J32" s="32" t="s">
        <v>18</v>
      </c>
      <c r="K32" s="102" t="s">
        <v>62</v>
      </c>
      <c r="L32" s="27" t="s">
        <v>13</v>
      </c>
      <c r="M32" s="28" t="s">
        <v>14</v>
      </c>
      <c r="N32" s="30" t="s">
        <v>12</v>
      </c>
      <c r="O32" s="27" t="s">
        <v>13</v>
      </c>
      <c r="P32" s="33" t="s">
        <v>16</v>
      </c>
      <c r="Q32" s="30" t="s">
        <v>12</v>
      </c>
      <c r="R32" s="27" t="s">
        <v>13</v>
      </c>
      <c r="S32" s="28" t="s">
        <v>14</v>
      </c>
      <c r="T32" s="30" t="s">
        <v>12</v>
      </c>
      <c r="U32" s="27" t="s">
        <v>13</v>
      </c>
      <c r="V32" s="104" t="s">
        <v>36</v>
      </c>
      <c r="W32" s="106" t="s">
        <v>16</v>
      </c>
      <c r="X32" s="27" t="s">
        <v>13</v>
      </c>
      <c r="Y32" s="28" t="s">
        <v>14</v>
      </c>
      <c r="Z32" s="30" t="s">
        <v>12</v>
      </c>
      <c r="AA32" s="27" t="s">
        <v>13</v>
      </c>
      <c r="AB32" s="99" t="s">
        <v>60</v>
      </c>
      <c r="AC32" s="102" t="s">
        <v>63</v>
      </c>
      <c r="AD32" s="27" t="s">
        <v>13</v>
      </c>
      <c r="AE32" s="28" t="s">
        <v>14</v>
      </c>
      <c r="AF32" s="30" t="s">
        <v>12</v>
      </c>
      <c r="AG32" s="27" t="s">
        <v>13</v>
      </c>
      <c r="AH32" s="32" t="s">
        <v>18</v>
      </c>
      <c r="AI32" s="29" t="s">
        <v>15</v>
      </c>
      <c r="AJ32" s="27" t="s">
        <v>13</v>
      </c>
      <c r="AK32" s="28" t="s">
        <v>14</v>
      </c>
      <c r="AL32" s="30" t="s">
        <v>12</v>
      </c>
      <c r="AM32" s="99" t="s">
        <v>59</v>
      </c>
      <c r="AN32" s="33" t="s">
        <v>16</v>
      </c>
      <c r="AO32" s="104" t="s">
        <v>36</v>
      </c>
      <c r="AP32" s="27" t="s">
        <v>13</v>
      </c>
      <c r="AQ32" s="28" t="s">
        <v>14</v>
      </c>
      <c r="AR32" s="30" t="s">
        <v>12</v>
      </c>
      <c r="AS32" s="27" t="s">
        <v>13</v>
      </c>
      <c r="AT32" s="105" t="s">
        <v>14</v>
      </c>
      <c r="AU32" s="102" t="s">
        <v>62</v>
      </c>
      <c r="AV32" s="27" t="s">
        <v>13</v>
      </c>
      <c r="AW32" s="28" t="s">
        <v>14</v>
      </c>
      <c r="AX32" s="30" t="s">
        <v>12</v>
      </c>
      <c r="AY32" s="27" t="s">
        <v>13</v>
      </c>
      <c r="AZ32" s="33" t="s">
        <v>16</v>
      </c>
      <c r="BA32" s="102" t="s">
        <v>63</v>
      </c>
      <c r="BB32" s="27" t="s">
        <v>13</v>
      </c>
      <c r="BC32" s="28" t="s">
        <v>14</v>
      </c>
      <c r="BD32" s="30" t="s">
        <v>12</v>
      </c>
      <c r="BE32" s="27" t="s">
        <v>13</v>
      </c>
      <c r="BF32" s="104" t="s">
        <v>36</v>
      </c>
      <c r="BG32" s="29" t="s">
        <v>15</v>
      </c>
    </row>
    <row r="33" spans="1:59" ht="23.25" customHeight="1">
      <c r="A33" s="151"/>
      <c r="B33" s="21">
        <v>27</v>
      </c>
      <c r="C33" s="30" t="s">
        <v>12</v>
      </c>
      <c r="D33" s="99" t="s">
        <v>59</v>
      </c>
      <c r="E33" s="33" t="s">
        <v>16</v>
      </c>
      <c r="F33" s="104" t="s">
        <v>36</v>
      </c>
      <c r="G33" s="27" t="s">
        <v>13</v>
      </c>
      <c r="H33" s="28" t="s">
        <v>14</v>
      </c>
      <c r="I33" s="30" t="s">
        <v>12</v>
      </c>
      <c r="J33" s="27" t="s">
        <v>13</v>
      </c>
      <c r="K33" s="99" t="s">
        <v>61</v>
      </c>
      <c r="L33" s="105" t="s">
        <v>14</v>
      </c>
      <c r="M33" s="27" t="s">
        <v>13</v>
      </c>
      <c r="N33" s="28" t="s">
        <v>14</v>
      </c>
      <c r="O33" s="30" t="s">
        <v>12</v>
      </c>
      <c r="P33" s="27" t="s">
        <v>13</v>
      </c>
      <c r="Q33" s="33" t="s">
        <v>16</v>
      </c>
      <c r="R33" s="102" t="s">
        <v>63</v>
      </c>
      <c r="S33" s="27" t="s">
        <v>13</v>
      </c>
      <c r="T33" s="28" t="s">
        <v>14</v>
      </c>
      <c r="U33" s="30" t="s">
        <v>12</v>
      </c>
      <c r="V33" s="27" t="s">
        <v>13</v>
      </c>
      <c r="W33" s="30" t="s">
        <v>12</v>
      </c>
      <c r="X33" s="29" t="s">
        <v>15</v>
      </c>
      <c r="Y33" s="27" t="s">
        <v>13</v>
      </c>
      <c r="Z33" s="28" t="s">
        <v>14</v>
      </c>
      <c r="AA33" s="30" t="s">
        <v>12</v>
      </c>
      <c r="AB33" s="27" t="s">
        <v>13</v>
      </c>
      <c r="AC33" s="28" t="s">
        <v>14</v>
      </c>
      <c r="AD33" s="102" t="s">
        <v>63</v>
      </c>
      <c r="AE33" s="27" t="s">
        <v>13</v>
      </c>
      <c r="AF33" s="28" t="s">
        <v>14</v>
      </c>
      <c r="AG33" s="30" t="s">
        <v>12</v>
      </c>
      <c r="AH33" s="27" t="s">
        <v>13</v>
      </c>
      <c r="AI33" s="32" t="s">
        <v>18</v>
      </c>
      <c r="AJ33" s="29" t="s">
        <v>15</v>
      </c>
      <c r="AK33" s="27" t="s">
        <v>13</v>
      </c>
      <c r="AL33" s="28" t="s">
        <v>14</v>
      </c>
      <c r="AM33" s="30" t="s">
        <v>12</v>
      </c>
      <c r="AN33" s="28" t="s">
        <v>14</v>
      </c>
      <c r="AO33" s="33" t="s">
        <v>16</v>
      </c>
      <c r="AP33" s="104" t="s">
        <v>36</v>
      </c>
      <c r="AQ33" s="27" t="s">
        <v>13</v>
      </c>
      <c r="AR33" s="28" t="s">
        <v>14</v>
      </c>
      <c r="AS33" s="30" t="s">
        <v>12</v>
      </c>
      <c r="AT33" s="27" t="s">
        <v>13</v>
      </c>
      <c r="AU33" s="99" t="s">
        <v>61</v>
      </c>
      <c r="AV33" s="105" t="s">
        <v>14</v>
      </c>
      <c r="AW33" s="27" t="s">
        <v>13</v>
      </c>
      <c r="AX33" s="28" t="s">
        <v>14</v>
      </c>
      <c r="AY33" s="30" t="s">
        <v>12</v>
      </c>
      <c r="AZ33" s="27" t="s">
        <v>13</v>
      </c>
      <c r="BA33" s="33" t="s">
        <v>16</v>
      </c>
      <c r="BB33" s="102" t="s">
        <v>63</v>
      </c>
      <c r="BC33" s="27" t="s">
        <v>13</v>
      </c>
      <c r="BD33" s="28" t="s">
        <v>14</v>
      </c>
      <c r="BE33" s="30" t="s">
        <v>12</v>
      </c>
      <c r="BF33" s="27" t="s">
        <v>13</v>
      </c>
      <c r="BG33" s="104" t="s">
        <v>36</v>
      </c>
    </row>
    <row r="34" spans="1:59" ht="23.25" customHeight="1">
      <c r="A34" s="151"/>
      <c r="B34" s="21">
        <v>28</v>
      </c>
      <c r="C34" s="30" t="s">
        <v>12</v>
      </c>
      <c r="D34" s="30" t="s">
        <v>12</v>
      </c>
      <c r="E34" s="99" t="s">
        <v>59</v>
      </c>
      <c r="F34" s="33" t="s">
        <v>16</v>
      </c>
      <c r="G34" s="104" t="s">
        <v>36</v>
      </c>
      <c r="H34" s="27" t="s">
        <v>13</v>
      </c>
      <c r="I34" s="28" t="s">
        <v>14</v>
      </c>
      <c r="J34" s="30" t="s">
        <v>12</v>
      </c>
      <c r="K34" s="27" t="s">
        <v>13</v>
      </c>
      <c r="L34" s="99" t="s">
        <v>61</v>
      </c>
      <c r="M34" s="102" t="s">
        <v>62</v>
      </c>
      <c r="N34" s="27" t="s">
        <v>13</v>
      </c>
      <c r="O34" s="28" t="s">
        <v>14</v>
      </c>
      <c r="P34" s="30" t="s">
        <v>12</v>
      </c>
      <c r="Q34" s="27" t="s">
        <v>13</v>
      </c>
      <c r="R34" s="93" t="s">
        <v>36</v>
      </c>
      <c r="S34" s="102" t="s">
        <v>63</v>
      </c>
      <c r="T34" s="27" t="s">
        <v>13</v>
      </c>
      <c r="U34" s="28" t="s">
        <v>14</v>
      </c>
      <c r="V34" s="30" t="s">
        <v>12</v>
      </c>
      <c r="W34" s="27" t="s">
        <v>13</v>
      </c>
      <c r="X34" s="93" t="s">
        <v>36</v>
      </c>
      <c r="Y34" s="29" t="s">
        <v>15</v>
      </c>
      <c r="Z34" s="27" t="s">
        <v>13</v>
      </c>
      <c r="AA34" s="93" t="s">
        <v>36</v>
      </c>
      <c r="AB34" s="30" t="s">
        <v>12</v>
      </c>
      <c r="AC34" s="27" t="s">
        <v>13</v>
      </c>
      <c r="AD34" s="99" t="s">
        <v>60</v>
      </c>
      <c r="AE34" s="102" t="s">
        <v>63</v>
      </c>
      <c r="AF34" s="27" t="s">
        <v>13</v>
      </c>
      <c r="AG34" s="28" t="s">
        <v>14</v>
      </c>
      <c r="AH34" s="30" t="s">
        <v>12</v>
      </c>
      <c r="AI34" s="27" t="s">
        <v>13</v>
      </c>
      <c r="AJ34" s="32" t="s">
        <v>18</v>
      </c>
      <c r="AK34" s="29" t="s">
        <v>15</v>
      </c>
      <c r="AL34" s="27" t="s">
        <v>13</v>
      </c>
      <c r="AM34" s="28" t="s">
        <v>14</v>
      </c>
      <c r="AN34" s="30" t="s">
        <v>12</v>
      </c>
      <c r="AO34" s="99" t="s">
        <v>59</v>
      </c>
      <c r="AP34" s="33" t="s">
        <v>16</v>
      </c>
      <c r="AQ34" s="104" t="s">
        <v>36</v>
      </c>
      <c r="AR34" s="27" t="s">
        <v>13</v>
      </c>
      <c r="AS34" s="28" t="s">
        <v>14</v>
      </c>
      <c r="AT34" s="30" t="s">
        <v>12</v>
      </c>
      <c r="AU34" s="27" t="s">
        <v>13</v>
      </c>
      <c r="AV34" s="99" t="s">
        <v>61</v>
      </c>
      <c r="AW34" s="102" t="s">
        <v>62</v>
      </c>
      <c r="AX34" s="27" t="s">
        <v>13</v>
      </c>
      <c r="AY34" s="28" t="s">
        <v>14</v>
      </c>
      <c r="AZ34" s="30" t="s">
        <v>12</v>
      </c>
      <c r="BA34" s="27" t="s">
        <v>13</v>
      </c>
      <c r="BB34" s="33" t="s">
        <v>16</v>
      </c>
      <c r="BC34" s="102" t="s">
        <v>63</v>
      </c>
      <c r="BD34" s="27" t="s">
        <v>13</v>
      </c>
      <c r="BE34" s="28" t="s">
        <v>14</v>
      </c>
      <c r="BF34" s="30" t="s">
        <v>12</v>
      </c>
      <c r="BG34" s="27" t="s">
        <v>13</v>
      </c>
    </row>
    <row r="35" spans="1:59" ht="23.25" customHeight="1">
      <c r="A35" s="151"/>
      <c r="B35" s="21">
        <v>29</v>
      </c>
      <c r="C35" s="108" t="s">
        <v>13</v>
      </c>
      <c r="D35" s="28" t="s">
        <v>14</v>
      </c>
      <c r="E35" s="30" t="s">
        <v>12</v>
      </c>
      <c r="F35" s="99" t="s">
        <v>59</v>
      </c>
      <c r="G35" s="33" t="s">
        <v>16</v>
      </c>
      <c r="H35" s="104" t="s">
        <v>36</v>
      </c>
      <c r="I35" s="27" t="s">
        <v>13</v>
      </c>
      <c r="J35" s="28" t="s">
        <v>14</v>
      </c>
      <c r="K35" s="30" t="s">
        <v>12</v>
      </c>
      <c r="L35" s="27" t="s">
        <v>13</v>
      </c>
      <c r="M35" s="99" t="s">
        <v>61</v>
      </c>
      <c r="N35" s="102" t="s">
        <v>62</v>
      </c>
      <c r="O35" s="27" t="s">
        <v>13</v>
      </c>
      <c r="P35" s="28" t="s">
        <v>14</v>
      </c>
      <c r="Q35" s="30" t="s">
        <v>12</v>
      </c>
      <c r="R35" s="30" t="s">
        <v>12</v>
      </c>
      <c r="S35" s="93" t="s">
        <v>36</v>
      </c>
      <c r="T35" s="30" t="s">
        <v>12</v>
      </c>
      <c r="U35" s="27" t="s">
        <v>13</v>
      </c>
      <c r="V35" s="28" t="s">
        <v>14</v>
      </c>
      <c r="W35" s="30" t="s">
        <v>12</v>
      </c>
      <c r="X35" s="27" t="s">
        <v>13</v>
      </c>
      <c r="Y35" s="30" t="s">
        <v>12</v>
      </c>
      <c r="Z35" s="29" t="s">
        <v>15</v>
      </c>
      <c r="AA35" s="27" t="s">
        <v>13</v>
      </c>
      <c r="AB35" s="28" t="s">
        <v>14</v>
      </c>
      <c r="AC35" s="30" t="s">
        <v>12</v>
      </c>
      <c r="AD35" s="27" t="s">
        <v>13</v>
      </c>
      <c r="AE35" s="99" t="s">
        <v>60</v>
      </c>
      <c r="AF35" s="102" t="s">
        <v>63</v>
      </c>
      <c r="AG35" s="27" t="s">
        <v>13</v>
      </c>
      <c r="AH35" s="28" t="s">
        <v>14</v>
      </c>
      <c r="AI35" s="30" t="s">
        <v>12</v>
      </c>
      <c r="AJ35" s="27" t="s">
        <v>13</v>
      </c>
      <c r="AK35" s="32" t="s">
        <v>18</v>
      </c>
      <c r="AL35" s="29" t="s">
        <v>15</v>
      </c>
      <c r="AM35" s="27" t="s">
        <v>13</v>
      </c>
      <c r="AN35" s="28" t="s">
        <v>14</v>
      </c>
      <c r="AO35" s="30" t="s">
        <v>12</v>
      </c>
      <c r="AP35" s="99" t="s">
        <v>59</v>
      </c>
      <c r="AQ35" s="33" t="s">
        <v>16</v>
      </c>
      <c r="AR35" s="104" t="s">
        <v>36</v>
      </c>
      <c r="AS35" s="27" t="s">
        <v>13</v>
      </c>
      <c r="AT35" s="28" t="s">
        <v>14</v>
      </c>
      <c r="AU35" s="30" t="s">
        <v>12</v>
      </c>
      <c r="AV35" s="27" t="s">
        <v>13</v>
      </c>
      <c r="AW35" s="99" t="s">
        <v>61</v>
      </c>
      <c r="AX35" s="102" t="s">
        <v>62</v>
      </c>
      <c r="AY35" s="27" t="s">
        <v>13</v>
      </c>
      <c r="AZ35" s="28" t="s">
        <v>14</v>
      </c>
      <c r="BA35" s="30" t="s">
        <v>12</v>
      </c>
      <c r="BB35" s="27" t="s">
        <v>13</v>
      </c>
      <c r="BC35" s="33" t="s">
        <v>16</v>
      </c>
      <c r="BD35" s="102" t="s">
        <v>63</v>
      </c>
      <c r="BE35" s="27" t="s">
        <v>13</v>
      </c>
      <c r="BF35" s="28" t="s">
        <v>14</v>
      </c>
      <c r="BG35" s="30" t="s">
        <v>12</v>
      </c>
    </row>
    <row r="36" spans="1:59" ht="23.25" customHeight="1">
      <c r="A36" s="152"/>
      <c r="B36" s="21">
        <v>30</v>
      </c>
      <c r="C36" s="113" t="s">
        <v>15</v>
      </c>
      <c r="D36" s="27" t="s">
        <v>13</v>
      </c>
      <c r="E36" s="28" t="s">
        <v>14</v>
      </c>
      <c r="F36" s="30" t="s">
        <v>12</v>
      </c>
      <c r="G36" s="99" t="s">
        <v>59</v>
      </c>
      <c r="H36" s="33" t="s">
        <v>16</v>
      </c>
      <c r="I36" s="104" t="s">
        <v>36</v>
      </c>
      <c r="J36" s="27" t="s">
        <v>13</v>
      </c>
      <c r="K36" s="28" t="s">
        <v>14</v>
      </c>
      <c r="L36" s="30" t="s">
        <v>12</v>
      </c>
      <c r="M36" s="27" t="s">
        <v>13</v>
      </c>
      <c r="N36" s="99" t="s">
        <v>61</v>
      </c>
      <c r="O36" s="105" t="s">
        <v>14</v>
      </c>
      <c r="P36" s="27" t="s">
        <v>13</v>
      </c>
      <c r="Q36" s="28" t="s">
        <v>14</v>
      </c>
      <c r="R36" s="30" t="s">
        <v>12</v>
      </c>
      <c r="S36" s="27" t="s">
        <v>13</v>
      </c>
      <c r="T36" s="93" t="s">
        <v>36</v>
      </c>
      <c r="U36" s="102" t="s">
        <v>63</v>
      </c>
      <c r="V36" s="27" t="s">
        <v>13</v>
      </c>
      <c r="W36" s="28" t="s">
        <v>14</v>
      </c>
      <c r="X36" s="30" t="s">
        <v>12</v>
      </c>
      <c r="Y36" s="27" t="s">
        <v>13</v>
      </c>
      <c r="Z36" s="104" t="s">
        <v>36</v>
      </c>
      <c r="AA36" s="106" t="s">
        <v>16</v>
      </c>
      <c r="AB36" s="27" t="s">
        <v>13</v>
      </c>
      <c r="AC36" s="28" t="s">
        <v>14</v>
      </c>
      <c r="AD36" s="30" t="s">
        <v>12</v>
      </c>
      <c r="AE36" s="27" t="s">
        <v>13</v>
      </c>
      <c r="AF36" s="28" t="s">
        <v>14</v>
      </c>
      <c r="AG36" s="93" t="s">
        <v>36</v>
      </c>
      <c r="AH36" s="27" t="s">
        <v>13</v>
      </c>
      <c r="AI36" s="28" t="s">
        <v>14</v>
      </c>
      <c r="AJ36" s="30" t="s">
        <v>12</v>
      </c>
      <c r="AK36" s="27" t="s">
        <v>13</v>
      </c>
      <c r="AL36" s="32" t="s">
        <v>18</v>
      </c>
      <c r="AM36" s="29" t="s">
        <v>15</v>
      </c>
      <c r="AN36" s="27" t="s">
        <v>13</v>
      </c>
      <c r="AO36" s="28" t="s">
        <v>14</v>
      </c>
      <c r="AP36" s="30" t="s">
        <v>12</v>
      </c>
      <c r="AQ36" s="28" t="s">
        <v>14</v>
      </c>
      <c r="AR36" s="33" t="s">
        <v>16</v>
      </c>
      <c r="AS36" s="104" t="s">
        <v>36</v>
      </c>
      <c r="AT36" s="27" t="s">
        <v>13</v>
      </c>
      <c r="AU36" s="28" t="s">
        <v>14</v>
      </c>
      <c r="AV36" s="30" t="s">
        <v>12</v>
      </c>
      <c r="AW36" s="27" t="s">
        <v>13</v>
      </c>
      <c r="AX36" s="105" t="s">
        <v>14</v>
      </c>
      <c r="AY36" s="102" t="s">
        <v>62</v>
      </c>
      <c r="AZ36" s="27" t="s">
        <v>13</v>
      </c>
      <c r="BA36" s="28" t="s">
        <v>14</v>
      </c>
      <c r="BB36" s="30" t="s">
        <v>12</v>
      </c>
      <c r="BC36" s="27" t="s">
        <v>13</v>
      </c>
      <c r="BD36" s="33" t="s">
        <v>16</v>
      </c>
      <c r="BE36" s="102" t="s">
        <v>63</v>
      </c>
      <c r="BF36" s="27" t="s">
        <v>13</v>
      </c>
      <c r="BG36" s="28" t="s">
        <v>14</v>
      </c>
    </row>
    <row r="37" spans="1:59" ht="23.25" customHeight="1">
      <c r="A37" s="150" t="s">
        <v>51</v>
      </c>
      <c r="B37" s="21">
        <v>31</v>
      </c>
      <c r="C37" s="107" t="s">
        <v>18</v>
      </c>
      <c r="D37" s="29" t="s">
        <v>15</v>
      </c>
      <c r="E37" s="27" t="s">
        <v>13</v>
      </c>
      <c r="F37" s="28" t="s">
        <v>14</v>
      </c>
      <c r="G37" s="30" t="s">
        <v>12</v>
      </c>
      <c r="H37" s="99" t="s">
        <v>59</v>
      </c>
      <c r="I37" s="33" t="s">
        <v>16</v>
      </c>
      <c r="J37" s="104" t="s">
        <v>36</v>
      </c>
      <c r="K37" s="27" t="s">
        <v>13</v>
      </c>
      <c r="L37" s="28" t="s">
        <v>14</v>
      </c>
      <c r="M37" s="30" t="s">
        <v>12</v>
      </c>
      <c r="N37" s="27" t="s">
        <v>13</v>
      </c>
      <c r="O37" s="99" t="s">
        <v>61</v>
      </c>
      <c r="P37" s="102" t="s">
        <v>62</v>
      </c>
      <c r="Q37" s="27" t="s">
        <v>13</v>
      </c>
      <c r="R37" s="28" t="s">
        <v>14</v>
      </c>
      <c r="S37" s="30" t="s">
        <v>12</v>
      </c>
      <c r="T37" s="27" t="s">
        <v>13</v>
      </c>
      <c r="U37" s="93" t="s">
        <v>36</v>
      </c>
      <c r="V37" s="102" t="s">
        <v>63</v>
      </c>
      <c r="W37" s="27" t="s">
        <v>13</v>
      </c>
      <c r="X37" s="28" t="s">
        <v>14</v>
      </c>
      <c r="Y37" s="30" t="s">
        <v>12</v>
      </c>
      <c r="Z37" s="27" t="s">
        <v>13</v>
      </c>
      <c r="AA37" s="30" t="s">
        <v>12</v>
      </c>
      <c r="AB37" s="29" t="s">
        <v>15</v>
      </c>
      <c r="AC37" s="27" t="s">
        <v>13</v>
      </c>
      <c r="AD37" s="28" t="s">
        <v>14</v>
      </c>
      <c r="AE37" s="30" t="s">
        <v>12</v>
      </c>
      <c r="AF37" s="27" t="s">
        <v>13</v>
      </c>
      <c r="AG37" s="99" t="s">
        <v>60</v>
      </c>
      <c r="AH37" s="102" t="s">
        <v>63</v>
      </c>
      <c r="AI37" s="27" t="s">
        <v>13</v>
      </c>
      <c r="AJ37" s="28" t="s">
        <v>14</v>
      </c>
      <c r="AK37" s="30" t="s">
        <v>12</v>
      </c>
      <c r="AL37" s="27" t="s">
        <v>13</v>
      </c>
      <c r="AM37" s="32" t="s">
        <v>18</v>
      </c>
      <c r="AN37" s="102" t="s">
        <v>62</v>
      </c>
      <c r="AO37" s="27" t="s">
        <v>13</v>
      </c>
      <c r="AP37" s="28" t="s">
        <v>14</v>
      </c>
      <c r="AQ37" s="30" t="s">
        <v>12</v>
      </c>
      <c r="AR37" s="99" t="s">
        <v>59</v>
      </c>
      <c r="AS37" s="33" t="s">
        <v>16</v>
      </c>
      <c r="AT37" s="104" t="s">
        <v>36</v>
      </c>
      <c r="AU37" s="27" t="s">
        <v>13</v>
      </c>
      <c r="AV37" s="28" t="s">
        <v>14</v>
      </c>
      <c r="AW37" s="30" t="s">
        <v>12</v>
      </c>
      <c r="AX37" s="27" t="s">
        <v>13</v>
      </c>
      <c r="AY37" s="99" t="s">
        <v>61</v>
      </c>
      <c r="AZ37" s="102" t="s">
        <v>62</v>
      </c>
      <c r="BA37" s="27" t="s">
        <v>13</v>
      </c>
      <c r="BB37" s="28" t="s">
        <v>14</v>
      </c>
      <c r="BC37" s="30" t="s">
        <v>12</v>
      </c>
      <c r="BD37" s="27" t="s">
        <v>13</v>
      </c>
      <c r="BE37" s="33" t="s">
        <v>16</v>
      </c>
      <c r="BF37" s="102" t="s">
        <v>63</v>
      </c>
      <c r="BG37" s="27" t="s">
        <v>13</v>
      </c>
    </row>
    <row r="38" spans="1:59" ht="23.25" customHeight="1" thickBot="1">
      <c r="A38" s="151"/>
      <c r="B38" s="21">
        <v>32</v>
      </c>
      <c r="C38" s="112" t="s">
        <v>27</v>
      </c>
      <c r="D38" s="32" t="s">
        <v>18</v>
      </c>
      <c r="E38" s="29" t="s">
        <v>15</v>
      </c>
      <c r="F38" s="27" t="s">
        <v>13</v>
      </c>
      <c r="G38" s="28" t="s">
        <v>14</v>
      </c>
      <c r="H38" s="30" t="s">
        <v>12</v>
      </c>
      <c r="I38" s="99" t="s">
        <v>59</v>
      </c>
      <c r="J38" s="33" t="s">
        <v>16</v>
      </c>
      <c r="K38" s="104" t="s">
        <v>36</v>
      </c>
      <c r="L38" s="27" t="s">
        <v>13</v>
      </c>
      <c r="M38" s="28" t="s">
        <v>14</v>
      </c>
      <c r="N38" s="30" t="s">
        <v>12</v>
      </c>
      <c r="O38" s="27" t="s">
        <v>13</v>
      </c>
      <c r="P38" s="99" t="s">
        <v>61</v>
      </c>
      <c r="Q38" s="102" t="s">
        <v>62</v>
      </c>
      <c r="R38" s="27" t="s">
        <v>13</v>
      </c>
      <c r="S38" s="28" t="s">
        <v>14</v>
      </c>
      <c r="T38" s="30" t="s">
        <v>12</v>
      </c>
      <c r="U38" s="27" t="s">
        <v>13</v>
      </c>
      <c r="V38" s="93" t="s">
        <v>36</v>
      </c>
      <c r="W38" s="30" t="s">
        <v>12</v>
      </c>
      <c r="X38" s="27" t="s">
        <v>13</v>
      </c>
      <c r="Y38" s="28" t="s">
        <v>14</v>
      </c>
      <c r="Z38" s="30" t="s">
        <v>12</v>
      </c>
      <c r="AA38" s="27" t="s">
        <v>13</v>
      </c>
      <c r="AB38" s="104" t="s">
        <v>36</v>
      </c>
      <c r="AC38" s="29" t="s">
        <v>15</v>
      </c>
      <c r="AD38" s="27" t="s">
        <v>13</v>
      </c>
      <c r="AE38" s="93" t="s">
        <v>36</v>
      </c>
      <c r="AF38" s="30" t="s">
        <v>12</v>
      </c>
      <c r="AG38" s="27" t="s">
        <v>13</v>
      </c>
      <c r="AH38" s="99" t="s">
        <v>60</v>
      </c>
      <c r="AI38" s="102" t="s">
        <v>63</v>
      </c>
      <c r="AJ38" s="27" t="s">
        <v>13</v>
      </c>
      <c r="AK38" s="28" t="s">
        <v>14</v>
      </c>
      <c r="AL38" s="30" t="s">
        <v>12</v>
      </c>
      <c r="AM38" s="27" t="s">
        <v>13</v>
      </c>
      <c r="AN38" s="32" t="s">
        <v>18</v>
      </c>
      <c r="AO38" s="102" t="s">
        <v>62</v>
      </c>
      <c r="AP38" s="27" t="s">
        <v>13</v>
      </c>
      <c r="AQ38" s="28" t="s">
        <v>14</v>
      </c>
      <c r="AR38" s="30" t="s">
        <v>12</v>
      </c>
      <c r="AS38" s="99" t="s">
        <v>59</v>
      </c>
      <c r="AT38" s="33" t="s">
        <v>16</v>
      </c>
      <c r="AU38" s="104" t="s">
        <v>36</v>
      </c>
      <c r="AV38" s="27" t="s">
        <v>13</v>
      </c>
      <c r="AW38" s="28" t="s">
        <v>14</v>
      </c>
      <c r="AX38" s="30" t="s">
        <v>12</v>
      </c>
      <c r="AY38" s="27" t="s">
        <v>13</v>
      </c>
      <c r="AZ38" s="99" t="s">
        <v>61</v>
      </c>
      <c r="BA38" s="102" t="s">
        <v>62</v>
      </c>
      <c r="BB38" s="27" t="s">
        <v>13</v>
      </c>
      <c r="BC38" s="28" t="s">
        <v>14</v>
      </c>
      <c r="BD38" s="30" t="s">
        <v>12</v>
      </c>
      <c r="BE38" s="27" t="s">
        <v>13</v>
      </c>
      <c r="BF38" s="33" t="s">
        <v>16</v>
      </c>
      <c r="BG38" s="102" t="s">
        <v>63</v>
      </c>
    </row>
    <row r="39" spans="1:59" ht="23.25" customHeight="1">
      <c r="A39" s="151"/>
      <c r="B39" s="21">
        <v>33</v>
      </c>
      <c r="C39" s="30" t="s">
        <v>12</v>
      </c>
      <c r="D39" s="27" t="s">
        <v>13</v>
      </c>
      <c r="E39" s="32" t="s">
        <v>18</v>
      </c>
      <c r="F39" s="29" t="s">
        <v>15</v>
      </c>
      <c r="G39" s="27" t="s">
        <v>13</v>
      </c>
      <c r="H39" s="28" t="s">
        <v>14</v>
      </c>
      <c r="I39" s="30" t="s">
        <v>12</v>
      </c>
      <c r="J39" s="99" t="s">
        <v>59</v>
      </c>
      <c r="K39" s="33" t="s">
        <v>16</v>
      </c>
      <c r="L39" s="104" t="s">
        <v>36</v>
      </c>
      <c r="M39" s="27" t="s">
        <v>13</v>
      </c>
      <c r="N39" s="28" t="s">
        <v>14</v>
      </c>
      <c r="O39" s="30" t="s">
        <v>12</v>
      </c>
      <c r="P39" s="27" t="s">
        <v>13</v>
      </c>
      <c r="Q39" s="99" t="s">
        <v>61</v>
      </c>
      <c r="R39" s="105" t="s">
        <v>14</v>
      </c>
      <c r="S39" s="27" t="s">
        <v>13</v>
      </c>
      <c r="T39" s="28" t="s">
        <v>14</v>
      </c>
      <c r="U39" s="30" t="s">
        <v>12</v>
      </c>
      <c r="V39" s="27" t="s">
        <v>13</v>
      </c>
      <c r="W39" s="93" t="s">
        <v>36</v>
      </c>
      <c r="X39" s="102" t="s">
        <v>63</v>
      </c>
      <c r="Y39" s="27" t="s">
        <v>13</v>
      </c>
      <c r="Z39" s="28" t="s">
        <v>14</v>
      </c>
      <c r="AA39" s="30" t="s">
        <v>12</v>
      </c>
      <c r="AB39" s="27" t="s">
        <v>13</v>
      </c>
      <c r="AC39" s="30" t="s">
        <v>12</v>
      </c>
      <c r="AD39" s="29" t="s">
        <v>15</v>
      </c>
      <c r="AE39" s="27" t="s">
        <v>13</v>
      </c>
      <c r="AF39" s="28" t="s">
        <v>14</v>
      </c>
      <c r="AG39" s="30" t="s">
        <v>12</v>
      </c>
      <c r="AH39" s="27" t="s">
        <v>13</v>
      </c>
      <c r="AI39" s="99" t="s">
        <v>60</v>
      </c>
      <c r="AJ39" s="102" t="s">
        <v>63</v>
      </c>
      <c r="AK39" s="27" t="s">
        <v>13</v>
      </c>
      <c r="AL39" s="28" t="s">
        <v>14</v>
      </c>
      <c r="AM39" s="30" t="s">
        <v>12</v>
      </c>
      <c r="AN39" s="27" t="s">
        <v>13</v>
      </c>
      <c r="AO39" s="32" t="s">
        <v>18</v>
      </c>
      <c r="AP39" s="102" t="s">
        <v>62</v>
      </c>
      <c r="AQ39" s="27" t="s">
        <v>13</v>
      </c>
      <c r="AR39" s="28" t="s">
        <v>14</v>
      </c>
      <c r="AS39" s="30" t="s">
        <v>12</v>
      </c>
      <c r="AT39" s="28" t="s">
        <v>14</v>
      </c>
      <c r="AU39" s="33" t="s">
        <v>16</v>
      </c>
      <c r="AV39" s="104" t="s">
        <v>36</v>
      </c>
      <c r="AW39" s="27" t="s">
        <v>13</v>
      </c>
      <c r="AX39" s="28" t="s">
        <v>14</v>
      </c>
      <c r="AY39" s="30" t="s">
        <v>12</v>
      </c>
      <c r="AZ39" s="27" t="s">
        <v>13</v>
      </c>
      <c r="BA39" s="99" t="s">
        <v>61</v>
      </c>
      <c r="BB39" s="102" t="s">
        <v>62</v>
      </c>
      <c r="BC39" s="27" t="s">
        <v>13</v>
      </c>
      <c r="BD39" s="28" t="s">
        <v>14</v>
      </c>
      <c r="BE39" s="30" t="s">
        <v>12</v>
      </c>
      <c r="BF39" s="27" t="s">
        <v>13</v>
      </c>
      <c r="BG39" s="33" t="s">
        <v>16</v>
      </c>
    </row>
    <row r="40" spans="1:59" ht="23.25" customHeight="1">
      <c r="A40" s="151"/>
      <c r="B40" s="21">
        <v>34</v>
      </c>
      <c r="C40" s="103" t="s">
        <v>27</v>
      </c>
      <c r="D40" s="30" t="s">
        <v>12</v>
      </c>
      <c r="E40" s="27" t="s">
        <v>13</v>
      </c>
      <c r="F40" s="32" t="s">
        <v>18</v>
      </c>
      <c r="G40" s="29" t="s">
        <v>15</v>
      </c>
      <c r="H40" s="27" t="s">
        <v>13</v>
      </c>
      <c r="I40" s="28" t="s">
        <v>14</v>
      </c>
      <c r="J40" s="30" t="s">
        <v>12</v>
      </c>
      <c r="K40" s="99" t="s">
        <v>59</v>
      </c>
      <c r="L40" s="33" t="s">
        <v>16</v>
      </c>
      <c r="M40" s="104" t="s">
        <v>36</v>
      </c>
      <c r="N40" s="27" t="s">
        <v>13</v>
      </c>
      <c r="O40" s="28" t="s">
        <v>14</v>
      </c>
      <c r="P40" s="30" t="s">
        <v>12</v>
      </c>
      <c r="Q40" s="27" t="s">
        <v>13</v>
      </c>
      <c r="R40" s="105" t="s">
        <v>14</v>
      </c>
      <c r="S40" s="102" t="s">
        <v>62</v>
      </c>
      <c r="T40" s="27" t="s">
        <v>13</v>
      </c>
      <c r="U40" s="28" t="s">
        <v>14</v>
      </c>
      <c r="V40" s="30" t="s">
        <v>12</v>
      </c>
      <c r="W40" s="30" t="s">
        <v>12</v>
      </c>
      <c r="X40" s="93" t="s">
        <v>36</v>
      </c>
      <c r="Y40" s="102" t="s">
        <v>63</v>
      </c>
      <c r="Z40" s="27" t="s">
        <v>13</v>
      </c>
      <c r="AA40" s="28" t="s">
        <v>14</v>
      </c>
      <c r="AB40" s="30" t="s">
        <v>12</v>
      </c>
      <c r="AC40" s="27" t="s">
        <v>13</v>
      </c>
      <c r="AD40" s="104" t="s">
        <v>36</v>
      </c>
      <c r="AE40" s="106" t="s">
        <v>16</v>
      </c>
      <c r="AF40" s="27" t="s">
        <v>13</v>
      </c>
      <c r="AG40" s="28" t="s">
        <v>14</v>
      </c>
      <c r="AH40" s="30" t="s">
        <v>12</v>
      </c>
      <c r="AI40" s="27" t="s">
        <v>13</v>
      </c>
      <c r="AJ40" s="99" t="s">
        <v>60</v>
      </c>
      <c r="AK40" s="102" t="s">
        <v>63</v>
      </c>
      <c r="AL40" s="27" t="s">
        <v>13</v>
      </c>
      <c r="AM40" s="28" t="s">
        <v>14</v>
      </c>
      <c r="AN40" s="30" t="s">
        <v>12</v>
      </c>
      <c r="AO40" s="27" t="s">
        <v>13</v>
      </c>
      <c r="AP40" s="32" t="s">
        <v>18</v>
      </c>
      <c r="AQ40" s="102" t="s">
        <v>62</v>
      </c>
      <c r="AR40" s="27" t="s">
        <v>13</v>
      </c>
      <c r="AS40" s="28" t="s">
        <v>14</v>
      </c>
      <c r="AT40" s="30" t="s">
        <v>12</v>
      </c>
      <c r="AU40" s="99" t="s">
        <v>59</v>
      </c>
      <c r="AV40" s="33" t="s">
        <v>16</v>
      </c>
      <c r="AW40" s="104" t="s">
        <v>36</v>
      </c>
      <c r="AX40" s="27" t="s">
        <v>13</v>
      </c>
      <c r="AY40" s="28" t="s">
        <v>14</v>
      </c>
      <c r="AZ40" s="30" t="s">
        <v>12</v>
      </c>
      <c r="BA40" s="27" t="s">
        <v>13</v>
      </c>
      <c r="BB40" s="105" t="s">
        <v>14</v>
      </c>
      <c r="BC40" s="102" t="s">
        <v>62</v>
      </c>
      <c r="BD40" s="27" t="s">
        <v>13</v>
      </c>
      <c r="BE40" s="28" t="s">
        <v>14</v>
      </c>
      <c r="BF40" s="30" t="s">
        <v>12</v>
      </c>
      <c r="BG40" s="27" t="s">
        <v>13</v>
      </c>
    </row>
    <row r="41" spans="1:59" ht="23.25" customHeight="1">
      <c r="A41" s="151"/>
      <c r="B41" s="21">
        <v>35</v>
      </c>
      <c r="C41" s="93" t="s">
        <v>36</v>
      </c>
      <c r="D41" s="28" t="s">
        <v>14</v>
      </c>
      <c r="E41" s="30" t="s">
        <v>12</v>
      </c>
      <c r="F41" s="27" t="s">
        <v>13</v>
      </c>
      <c r="G41" s="32" t="s">
        <v>18</v>
      </c>
      <c r="H41" s="29" t="s">
        <v>15</v>
      </c>
      <c r="I41" s="27" t="s">
        <v>13</v>
      </c>
      <c r="J41" s="28" t="s">
        <v>14</v>
      </c>
      <c r="K41" s="30" t="s">
        <v>12</v>
      </c>
      <c r="L41" s="99" t="s">
        <v>59</v>
      </c>
      <c r="M41" s="33" t="s">
        <v>16</v>
      </c>
      <c r="N41" s="104" t="s">
        <v>36</v>
      </c>
      <c r="O41" s="27" t="s">
        <v>13</v>
      </c>
      <c r="P41" s="28" t="s">
        <v>14</v>
      </c>
      <c r="Q41" s="30" t="s">
        <v>12</v>
      </c>
      <c r="R41" s="27" t="s">
        <v>13</v>
      </c>
      <c r="S41" s="99" t="s">
        <v>61</v>
      </c>
      <c r="T41" s="102" t="s">
        <v>62</v>
      </c>
      <c r="U41" s="27" t="s">
        <v>13</v>
      </c>
      <c r="V41" s="28" t="s">
        <v>14</v>
      </c>
      <c r="W41" s="30" t="s">
        <v>12</v>
      </c>
      <c r="X41" s="27" t="s">
        <v>13</v>
      </c>
      <c r="Y41" s="93" t="s">
        <v>36</v>
      </c>
      <c r="Z41" s="30" t="s">
        <v>12</v>
      </c>
      <c r="AA41" s="27" t="s">
        <v>13</v>
      </c>
      <c r="AB41" s="28" t="s">
        <v>14</v>
      </c>
      <c r="AC41" s="30" t="s">
        <v>12</v>
      </c>
      <c r="AD41" s="27" t="s">
        <v>13</v>
      </c>
      <c r="AE41" s="104" t="s">
        <v>36</v>
      </c>
      <c r="AF41" s="29" t="s">
        <v>15</v>
      </c>
      <c r="AG41" s="27" t="s">
        <v>13</v>
      </c>
      <c r="AH41" s="28" t="s">
        <v>14</v>
      </c>
      <c r="AI41" s="30" t="s">
        <v>12</v>
      </c>
      <c r="AJ41" s="27" t="s">
        <v>13</v>
      </c>
      <c r="AK41" s="99" t="s">
        <v>60</v>
      </c>
      <c r="AL41" s="93" t="s">
        <v>36</v>
      </c>
      <c r="AM41" s="27" t="s">
        <v>13</v>
      </c>
      <c r="AN41" s="28" t="s">
        <v>14</v>
      </c>
      <c r="AO41" s="30" t="s">
        <v>12</v>
      </c>
      <c r="AP41" s="27" t="s">
        <v>13</v>
      </c>
      <c r="AQ41" s="32" t="s">
        <v>18</v>
      </c>
      <c r="AR41" s="102" t="s">
        <v>62</v>
      </c>
      <c r="AS41" s="27" t="s">
        <v>13</v>
      </c>
      <c r="AT41" s="28" t="s">
        <v>14</v>
      </c>
      <c r="AU41" s="30" t="s">
        <v>12</v>
      </c>
      <c r="AV41" s="99" t="s">
        <v>59</v>
      </c>
      <c r="AW41" s="33" t="s">
        <v>16</v>
      </c>
      <c r="AX41" s="104" t="s">
        <v>36</v>
      </c>
      <c r="AY41" s="27" t="s">
        <v>13</v>
      </c>
      <c r="AZ41" s="28" t="s">
        <v>14</v>
      </c>
      <c r="BA41" s="30" t="s">
        <v>12</v>
      </c>
      <c r="BB41" s="27" t="s">
        <v>13</v>
      </c>
      <c r="BC41" s="99" t="s">
        <v>61</v>
      </c>
      <c r="BD41" s="102" t="s">
        <v>62</v>
      </c>
      <c r="BE41" s="27" t="s">
        <v>13</v>
      </c>
      <c r="BF41" s="28" t="s">
        <v>14</v>
      </c>
      <c r="BG41" s="30" t="s">
        <v>12</v>
      </c>
    </row>
    <row r="42" spans="1:59" ht="23.25" customHeight="1">
      <c r="A42" s="152"/>
      <c r="B42" s="21">
        <v>36</v>
      </c>
      <c r="C42" s="28" t="s">
        <v>14</v>
      </c>
      <c r="D42" s="93" t="s">
        <v>36</v>
      </c>
      <c r="E42" s="109" t="s">
        <v>18</v>
      </c>
      <c r="F42" s="30" t="s">
        <v>12</v>
      </c>
      <c r="G42" s="27" t="s">
        <v>13</v>
      </c>
      <c r="H42" s="32" t="s">
        <v>18</v>
      </c>
      <c r="I42" s="29" t="s">
        <v>15</v>
      </c>
      <c r="J42" s="27" t="s">
        <v>13</v>
      </c>
      <c r="K42" s="28" t="s">
        <v>14</v>
      </c>
      <c r="L42" s="30" t="s">
        <v>12</v>
      </c>
      <c r="M42" s="99" t="s">
        <v>59</v>
      </c>
      <c r="N42" s="33" t="s">
        <v>16</v>
      </c>
      <c r="O42" s="104" t="s">
        <v>36</v>
      </c>
      <c r="P42" s="27" t="s">
        <v>13</v>
      </c>
      <c r="Q42" s="28" t="s">
        <v>14</v>
      </c>
      <c r="R42" s="30" t="s">
        <v>12</v>
      </c>
      <c r="S42" s="27" t="s">
        <v>13</v>
      </c>
      <c r="T42" s="99" t="s">
        <v>61</v>
      </c>
      <c r="U42" s="105" t="s">
        <v>14</v>
      </c>
      <c r="V42" s="27" t="s">
        <v>13</v>
      </c>
      <c r="W42" s="28" t="s">
        <v>14</v>
      </c>
      <c r="X42" s="30" t="s">
        <v>12</v>
      </c>
      <c r="Y42" s="27" t="s">
        <v>13</v>
      </c>
      <c r="Z42" s="93" t="s">
        <v>36</v>
      </c>
      <c r="AA42" s="102" t="s">
        <v>63</v>
      </c>
      <c r="AB42" s="27" t="s">
        <v>13</v>
      </c>
      <c r="AC42" s="28" t="s">
        <v>14</v>
      </c>
      <c r="AD42" s="30" t="s">
        <v>12</v>
      </c>
      <c r="AE42" s="27" t="s">
        <v>13</v>
      </c>
      <c r="AF42" s="30" t="s">
        <v>12</v>
      </c>
      <c r="AG42" s="29" t="s">
        <v>15</v>
      </c>
      <c r="AH42" s="27" t="s">
        <v>13</v>
      </c>
      <c r="AI42" s="93" t="s">
        <v>36</v>
      </c>
      <c r="AJ42" s="30" t="s">
        <v>12</v>
      </c>
      <c r="AK42" s="27" t="s">
        <v>13</v>
      </c>
      <c r="AL42" s="99" t="s">
        <v>60</v>
      </c>
      <c r="AM42" s="102" t="s">
        <v>63</v>
      </c>
      <c r="AN42" s="27" t="s">
        <v>13</v>
      </c>
      <c r="AO42" s="28" t="s">
        <v>14</v>
      </c>
      <c r="AP42" s="30" t="s">
        <v>12</v>
      </c>
      <c r="AQ42" s="27" t="s">
        <v>13</v>
      </c>
      <c r="AR42" s="32" t="s">
        <v>18</v>
      </c>
      <c r="AS42" s="102" t="s">
        <v>62</v>
      </c>
      <c r="AT42" s="27" t="s">
        <v>13</v>
      </c>
      <c r="AU42" s="28" t="s">
        <v>14</v>
      </c>
      <c r="AV42" s="30" t="s">
        <v>12</v>
      </c>
      <c r="AW42" s="28" t="s">
        <v>14</v>
      </c>
      <c r="AX42" s="33" t="s">
        <v>16</v>
      </c>
      <c r="AY42" s="104" t="s">
        <v>36</v>
      </c>
      <c r="AZ42" s="27" t="s">
        <v>13</v>
      </c>
      <c r="BA42" s="28" t="s">
        <v>14</v>
      </c>
      <c r="BB42" s="30" t="s">
        <v>12</v>
      </c>
      <c r="BC42" s="27" t="s">
        <v>13</v>
      </c>
      <c r="BD42" s="99" t="s">
        <v>61</v>
      </c>
      <c r="BE42" s="102" t="s">
        <v>62</v>
      </c>
      <c r="BF42" s="27" t="s">
        <v>13</v>
      </c>
      <c r="BG42" s="28" t="s">
        <v>14</v>
      </c>
    </row>
    <row r="43" spans="1:59" ht="20.100000000000001" customHeight="1"/>
    <row r="44" spans="1:59" ht="20.100000000000001" customHeight="1"/>
    <row r="45" spans="1:59" ht="20.100000000000001" customHeight="1">
      <c r="B45" s="77"/>
      <c r="C45" s="77"/>
      <c r="D45" s="77"/>
      <c r="E45" s="77"/>
      <c r="F45" s="77">
        <v>10</v>
      </c>
      <c r="G45" s="78"/>
      <c r="H45" s="78"/>
      <c r="I45" s="39"/>
      <c r="J45" s="39"/>
      <c r="K45" s="39"/>
      <c r="L45" s="39"/>
      <c r="M45" s="39"/>
      <c r="N45" s="39"/>
      <c r="O45" s="39"/>
      <c r="P45" s="39"/>
      <c r="Q45" s="41"/>
    </row>
    <row r="46" spans="1:59" ht="20.100000000000001" customHeight="1">
      <c r="A46"/>
      <c r="B46" s="30" t="s">
        <v>12</v>
      </c>
      <c r="C46" s="79">
        <f>COUNTIF(C$7:BG$42,"PAN")</f>
        <v>389</v>
      </c>
      <c r="D46" s="80"/>
      <c r="E46" s="74" t="s">
        <v>57</v>
      </c>
      <c r="F46" s="79">
        <f>COUNTIF(C$7:BG$42,"PAN-C")</f>
        <v>0</v>
      </c>
      <c r="G46" s="78"/>
      <c r="H46" s="66"/>
      <c r="I46" s="66"/>
      <c r="J46" s="67"/>
      <c r="K46" s="66"/>
      <c r="L46" s="68"/>
      <c r="M46" s="68"/>
      <c r="N46" s="68"/>
      <c r="O46" s="69"/>
      <c r="P46" s="39"/>
      <c r="Q46" s="39"/>
      <c r="R46" s="58"/>
      <c r="S46" s="58"/>
      <c r="T46" s="40"/>
      <c r="U46" s="41"/>
      <c r="V46" s="41"/>
      <c r="W46" s="40"/>
      <c r="X46" s="58"/>
      <c r="Y46" s="58"/>
      <c r="Z46" s="58"/>
      <c r="AA46" s="58"/>
      <c r="AB46"/>
      <c r="AC46"/>
      <c r="AD46"/>
      <c r="AE46"/>
      <c r="AF46"/>
      <c r="AG46"/>
      <c r="AH46"/>
      <c r="AI46"/>
      <c r="AJ46"/>
      <c r="AK46"/>
      <c r="AL46"/>
      <c r="AM46"/>
      <c r="AN46"/>
    </row>
    <row r="47" spans="1:59" ht="20.100000000000001" customHeight="1">
      <c r="A47"/>
      <c r="B47" s="28" t="s">
        <v>14</v>
      </c>
      <c r="C47" s="79">
        <f>COUNTIF(C$7:BG$42,"PRD")</f>
        <v>370</v>
      </c>
      <c r="D47" s="79"/>
      <c r="E47" s="74" t="s">
        <v>58</v>
      </c>
      <c r="F47" s="79">
        <f>COUNTIF(C$7:BG$42,"PRD-C")</f>
        <v>0</v>
      </c>
      <c r="G47" s="78"/>
      <c r="H47" s="44"/>
      <c r="I47" s="70"/>
      <c r="J47" s="71"/>
      <c r="K47" s="41"/>
      <c r="L47" s="39"/>
      <c r="M47" s="44"/>
      <c r="N47" s="70"/>
      <c r="O47" s="71"/>
      <c r="P47" s="39"/>
      <c r="Q47" s="39"/>
      <c r="S47" s="58"/>
      <c r="T47" s="40"/>
      <c r="U47" s="42"/>
      <c r="V47" s="43"/>
      <c r="W47" s="40"/>
      <c r="X47" s="58"/>
      <c r="Y47" s="58"/>
      <c r="Z47" s="58"/>
      <c r="AA47" s="58"/>
      <c r="AB47"/>
      <c r="AC47"/>
      <c r="AD47"/>
      <c r="AE47"/>
      <c r="AF47"/>
      <c r="AG47"/>
      <c r="AH47"/>
      <c r="AI47"/>
      <c r="AJ47"/>
      <c r="AK47"/>
      <c r="AL47"/>
      <c r="AM47"/>
      <c r="AN47"/>
    </row>
    <row r="48" spans="1:59" ht="20.100000000000001" customHeight="1">
      <c r="A48"/>
      <c r="B48" s="81"/>
      <c r="C48" s="79"/>
      <c r="D48" s="82"/>
      <c r="E48" s="83"/>
      <c r="F48" s="79"/>
      <c r="G48" s="84">
        <f>SUM(F46:F47)</f>
        <v>0</v>
      </c>
      <c r="H48" s="72"/>
      <c r="I48" s="70"/>
      <c r="J48" s="71"/>
      <c r="K48" s="41"/>
      <c r="L48" s="39"/>
      <c r="M48" s="46"/>
      <c r="N48" s="70"/>
      <c r="O48" s="71"/>
      <c r="P48" s="39"/>
      <c r="Q48" s="39"/>
      <c r="S48" s="58"/>
      <c r="T48" s="40"/>
      <c r="U48" s="42"/>
      <c r="V48" s="43"/>
      <c r="W48" s="40"/>
      <c r="X48" s="58"/>
      <c r="Y48" s="58"/>
      <c r="Z48" s="58"/>
      <c r="AA48" s="58"/>
      <c r="AB48"/>
      <c r="AC48"/>
      <c r="AD48"/>
      <c r="AE48"/>
      <c r="AF48"/>
      <c r="AG48"/>
      <c r="AH48"/>
      <c r="AI48"/>
      <c r="AJ48"/>
      <c r="AK48"/>
      <c r="AL48"/>
      <c r="AM48"/>
      <c r="AN48"/>
    </row>
    <row r="49" spans="1:40" ht="20.100000000000001" customHeight="1">
      <c r="A49"/>
      <c r="B49" s="27" t="s">
        <v>13</v>
      </c>
      <c r="C49" s="79">
        <f>COUNTIF(C$7:BG$42,"PRI")</f>
        <v>602</v>
      </c>
      <c r="D49" s="82"/>
      <c r="E49" s="75" t="s">
        <v>59</v>
      </c>
      <c r="F49" s="79">
        <f>COUNTIF(C$7:BG$42,"PRI-C")</f>
        <v>41</v>
      </c>
      <c r="G49" s="84"/>
      <c r="H49" s="45"/>
      <c r="I49" s="70"/>
      <c r="J49" s="71"/>
      <c r="K49" s="41"/>
      <c r="L49" s="39"/>
      <c r="M49" s="45"/>
      <c r="N49" s="70"/>
      <c r="O49" s="71"/>
      <c r="P49" s="39"/>
      <c r="Q49" s="39"/>
      <c r="S49" s="58"/>
      <c r="T49" s="40"/>
      <c r="U49" s="42"/>
      <c r="V49" s="43"/>
      <c r="W49" s="40"/>
      <c r="X49" s="58"/>
      <c r="Y49" s="58"/>
      <c r="Z49" s="58"/>
      <c r="AA49" s="58"/>
      <c r="AB49"/>
      <c r="AC49"/>
      <c r="AD49"/>
      <c r="AE49"/>
      <c r="AF49"/>
      <c r="AG49"/>
      <c r="AH49"/>
      <c r="AI49"/>
      <c r="AJ49"/>
      <c r="AK49"/>
      <c r="AL49"/>
      <c r="AM49"/>
      <c r="AN49"/>
    </row>
    <row r="50" spans="1:40" ht="20.100000000000001" customHeight="1">
      <c r="A50"/>
      <c r="B50" s="33" t="s">
        <v>16</v>
      </c>
      <c r="C50" s="79">
        <f>COUNTIF(C$7:BG$42,"PVEM")</f>
        <v>108</v>
      </c>
      <c r="D50" s="82"/>
      <c r="E50" s="75" t="s">
        <v>60</v>
      </c>
      <c r="F50" s="79">
        <f>COUNTIF(C$7:BG$42,"PVEM-C")</f>
        <v>41</v>
      </c>
      <c r="G50" s="84"/>
      <c r="H50" s="73"/>
      <c r="I50" s="70"/>
      <c r="J50" s="71"/>
      <c r="K50" s="41"/>
      <c r="L50" s="39"/>
      <c r="M50" s="45"/>
      <c r="N50" s="70"/>
      <c r="O50" s="71"/>
      <c r="P50" s="39"/>
      <c r="Q50" s="39"/>
      <c r="R50" s="23"/>
      <c r="S50" s="58"/>
      <c r="T50" s="40"/>
      <c r="U50" s="42"/>
      <c r="V50" s="43"/>
      <c r="W50" s="40"/>
      <c r="X50" s="58"/>
      <c r="Y50" s="58"/>
      <c r="Z50" s="58"/>
      <c r="AA50" s="58"/>
      <c r="AB50"/>
      <c r="AC50"/>
      <c r="AD50"/>
      <c r="AE50"/>
      <c r="AF50"/>
      <c r="AG50"/>
      <c r="AH50"/>
      <c r="AI50"/>
      <c r="AJ50"/>
      <c r="AK50"/>
      <c r="AL50"/>
      <c r="AM50"/>
      <c r="AN50"/>
    </row>
    <row r="51" spans="1:40" ht="20.100000000000001" customHeight="1">
      <c r="A51"/>
      <c r="B51" s="32" t="s">
        <v>18</v>
      </c>
      <c r="C51" s="79">
        <f>COUNTIF(C$7:BG$42,"PNA")</f>
        <v>76</v>
      </c>
      <c r="D51" s="82"/>
      <c r="E51" s="75" t="s">
        <v>61</v>
      </c>
      <c r="F51" s="79">
        <f>COUNTIF(C$7:BG$42,"PNA-C")</f>
        <v>41</v>
      </c>
      <c r="G51" s="84"/>
      <c r="H51" s="66"/>
      <c r="I51" s="40"/>
      <c r="J51" s="40"/>
      <c r="K51" s="40"/>
      <c r="L51" s="39"/>
      <c r="M51" s="47"/>
      <c r="N51" s="70"/>
      <c r="O51" s="71"/>
      <c r="P51" s="39"/>
      <c r="Q51" s="39"/>
      <c r="R51" s="58"/>
      <c r="S51" s="58"/>
      <c r="T51" s="40"/>
      <c r="U51" s="42"/>
      <c r="V51" s="43"/>
      <c r="W51" s="40"/>
      <c r="X51" s="58"/>
      <c r="Y51" s="58"/>
      <c r="Z51" s="58"/>
      <c r="AA51" s="58"/>
      <c r="AB51"/>
      <c r="AC51"/>
      <c r="AD51"/>
      <c r="AE51"/>
      <c r="AF51"/>
      <c r="AG51"/>
      <c r="AH51"/>
      <c r="AI51"/>
      <c r="AJ51"/>
      <c r="AK51"/>
      <c r="AL51"/>
      <c r="AM51"/>
      <c r="AN51"/>
    </row>
    <row r="52" spans="1:40" ht="20.100000000000001" customHeight="1">
      <c r="B52" s="81"/>
      <c r="C52" s="79"/>
      <c r="D52" s="82"/>
      <c r="E52" s="83"/>
      <c r="F52" s="79"/>
      <c r="G52" s="84">
        <f>SUM(F49:F51)</f>
        <v>123</v>
      </c>
      <c r="H52" s="66"/>
      <c r="I52" s="39"/>
      <c r="J52" s="39"/>
      <c r="K52" s="39"/>
      <c r="L52" s="39"/>
      <c r="M52" s="39"/>
      <c r="N52" s="39"/>
      <c r="O52" s="39"/>
      <c r="P52" s="41"/>
      <c r="Q52" s="41"/>
    </row>
    <row r="53" spans="1:40" ht="20.100000000000001" customHeight="1">
      <c r="B53" s="29" t="s">
        <v>15</v>
      </c>
      <c r="C53" s="79">
        <f>COUNTIF(C$7:BG$42,"PT")</f>
        <v>82</v>
      </c>
      <c r="D53" s="82"/>
      <c r="E53" s="76" t="s">
        <v>62</v>
      </c>
      <c r="F53" s="79">
        <f>COUNTIF(C$7:BG$42,"PT-C")</f>
        <v>61</v>
      </c>
      <c r="G53" s="84"/>
      <c r="H53" s="52"/>
      <c r="I53" s="39"/>
      <c r="J53" s="39"/>
      <c r="K53" s="39"/>
      <c r="L53" s="39"/>
      <c r="M53" s="39"/>
      <c r="N53" s="39"/>
      <c r="O53" s="39"/>
      <c r="P53" s="41"/>
      <c r="Q53" s="41"/>
    </row>
    <row r="54" spans="1:40" ht="20.100000000000001" customHeight="1">
      <c r="B54" s="31" t="s">
        <v>17</v>
      </c>
      <c r="C54" s="79">
        <f>COUNTIF(C$7:BG$42,"CONV")</f>
        <v>26</v>
      </c>
      <c r="D54" s="82"/>
      <c r="E54" s="76" t="s">
        <v>63</v>
      </c>
      <c r="F54" s="79">
        <f>COUNTIF(C$7:BG$42,"CONV-C")</f>
        <v>62</v>
      </c>
      <c r="G54" s="84"/>
      <c r="H54" s="52"/>
      <c r="I54" s="39"/>
      <c r="J54"/>
      <c r="K54"/>
      <c r="L54"/>
      <c r="M54"/>
      <c r="N54"/>
      <c r="O54"/>
    </row>
    <row r="55" spans="1:40" ht="20.100000000000001" customHeight="1">
      <c r="B55" s="81"/>
      <c r="C55" s="79"/>
      <c r="D55" s="82"/>
      <c r="E55" s="79"/>
      <c r="F55" s="79"/>
      <c r="G55" s="85">
        <f>SUM(F53:F54)</f>
        <v>123</v>
      </c>
      <c r="H55" s="52"/>
      <c r="I55" s="41"/>
      <c r="K55"/>
      <c r="L55"/>
      <c r="M55"/>
      <c r="N55"/>
    </row>
    <row r="56" spans="1:40" ht="20.100000000000001" customHeight="1">
      <c r="B56" s="26" t="s">
        <v>36</v>
      </c>
      <c r="C56" s="79">
        <f>COUNTIF(C$7:BG$42,"PRS")</f>
        <v>149</v>
      </c>
      <c r="D56" s="71"/>
      <c r="E56" s="79"/>
      <c r="F56" s="79"/>
      <c r="G56" s="81"/>
      <c r="H56" s="81"/>
      <c r="I56" s="41"/>
    </row>
    <row r="57" spans="1:40" ht="20.100000000000001" customHeight="1">
      <c r="B57" s="86" t="s">
        <v>27</v>
      </c>
      <c r="C57" s="79">
        <f>COUNTIF(C$7:BG$42,"AUT")</f>
        <v>4</v>
      </c>
      <c r="D57" s="71"/>
      <c r="E57" s="71"/>
      <c r="F57" s="71"/>
      <c r="G57" s="52">
        <f>SUM(G55,G52,G48)</f>
        <v>246</v>
      </c>
      <c r="H57" s="81"/>
      <c r="I57" s="41"/>
    </row>
    <row r="58" spans="1:40" ht="20.100000000000001" customHeight="1">
      <c r="B58" s="81"/>
      <c r="C58" s="52">
        <f>SUM(C46:C57)</f>
        <v>1806</v>
      </c>
      <c r="D58" s="81"/>
      <c r="E58" s="81"/>
      <c r="F58" s="81"/>
      <c r="G58" s="81"/>
      <c r="H58" s="81"/>
      <c r="I58" s="41"/>
    </row>
    <row r="59" spans="1:40" ht="20.100000000000001" customHeight="1">
      <c r="B59" s="81"/>
      <c r="C59" s="52"/>
      <c r="D59" s="81"/>
      <c r="E59" s="87">
        <f>SUM(C58+G57)</f>
        <v>2052</v>
      </c>
      <c r="F59" s="81"/>
      <c r="G59" s="81"/>
      <c r="H59" s="81"/>
    </row>
    <row r="60" spans="1:40" ht="14.25">
      <c r="B60" s="81"/>
      <c r="C60" s="81"/>
      <c r="D60" s="81"/>
      <c r="E60" s="81"/>
      <c r="F60" s="81"/>
      <c r="G60" s="81"/>
      <c r="H60" s="81"/>
    </row>
    <row r="61" spans="1:40" ht="14.25">
      <c r="B61" s="81"/>
      <c r="C61" s="81"/>
      <c r="D61" s="81"/>
      <c r="E61" s="81"/>
      <c r="F61" s="81"/>
      <c r="G61" s="81"/>
      <c r="H61" s="81"/>
    </row>
    <row r="62" spans="1:40" ht="15">
      <c r="B62" s="39"/>
      <c r="C62" s="39"/>
      <c r="D62" s="39"/>
      <c r="E62" s="39"/>
      <c r="F62" s="39"/>
      <c r="G62" s="39"/>
      <c r="H62" s="41"/>
    </row>
    <row r="65" spans="17:17" ht="15">
      <c r="Q65"/>
    </row>
    <row r="66" spans="17:17" ht="15">
      <c r="Q66"/>
    </row>
    <row r="67" spans="17:17" ht="15">
      <c r="Q67"/>
    </row>
    <row r="68" spans="17:17" ht="15">
      <c r="Q68"/>
    </row>
    <row r="69" spans="17:17" ht="15">
      <c r="Q69"/>
    </row>
    <row r="70" spans="17:17" ht="15">
      <c r="Q70"/>
    </row>
    <row r="71" spans="17:17" ht="15">
      <c r="Q71"/>
    </row>
    <row r="72" spans="17:17" ht="15">
      <c r="Q72"/>
    </row>
    <row r="73" spans="17:17" ht="15">
      <c r="Q73"/>
    </row>
    <row r="74" spans="17:17" ht="15">
      <c r="Q74"/>
    </row>
  </sheetData>
  <mergeCells count="13">
    <mergeCell ref="C1:W1"/>
    <mergeCell ref="X1:AR1"/>
    <mergeCell ref="AS1:BG1"/>
    <mergeCell ref="A7:A12"/>
    <mergeCell ref="A4:A6"/>
    <mergeCell ref="B4:B5"/>
    <mergeCell ref="C4:AD4"/>
    <mergeCell ref="AE4:BG4"/>
    <mergeCell ref="A13:A18"/>
    <mergeCell ref="A19:A24"/>
    <mergeCell ref="A25:A30"/>
    <mergeCell ref="A31:A36"/>
    <mergeCell ref="A37:A42"/>
  </mergeCells>
  <printOptions horizontalCentered="1"/>
  <pageMargins left="0.70866141732283472" right="0" top="0.19685039370078741" bottom="0.35433070866141736" header="0.31496062992125984" footer="0.31496062992125984"/>
  <pageSetup scale="52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PREMISAS CAMPAÑA</vt:lpstr>
      <vt:lpstr>CONTEOS 30-70 CAMPAÑA</vt:lpstr>
      <vt:lpstr>PATRON CAMPAÑA RADIO</vt:lpstr>
      <vt:lpstr>PATRON CAMPAÑA TV</vt:lpstr>
      <vt:lpstr>'CONTEOS 30-70 CAMPAÑA'!Área_de_impresión</vt:lpstr>
      <vt:lpstr>'PATRON CAMPAÑA RADIO'!Área_de_impresión</vt:lpstr>
      <vt:lpstr>'PATRON CAMPAÑA TV'!Área_de_impresión</vt:lpstr>
      <vt:lpstr>'PREMISAS CAMPAÑA'!Área_de_impresión</vt:lpstr>
      <vt:lpstr>'PATRON CAMPAÑA RADIO'!Títulos_a_imprimir</vt:lpstr>
      <vt:lpstr>'PATRON CAMPAÑA TV'!Títulos_a_imprimir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ROCIO CAMARGO G</cp:lastModifiedBy>
  <cp:lastPrinted>2011-04-29T15:15:11Z</cp:lastPrinted>
  <dcterms:created xsi:type="dcterms:W3CDTF">2010-09-27T16:16:10Z</dcterms:created>
  <dcterms:modified xsi:type="dcterms:W3CDTF">2011-04-29T15:17:18Z</dcterms:modified>
</cp:coreProperties>
</file>