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0830" windowHeight="5730" tabRatio="850" activeTab="2"/>
  </bookViews>
  <sheets>
    <sheet name="PREMISAS EDOMEX" sheetId="5" r:id="rId1"/>
    <sheet name="CONTEOS 30-70" sheetId="6" r:id="rId2"/>
    <sheet name="PATRÓN PAUTA RADIO" sheetId="11" r:id="rId3"/>
    <sheet name="PATRÓN PAUTA TELEVISIÓN" sheetId="13" r:id="rId4"/>
  </sheets>
  <definedNames>
    <definedName name="_xlnm.Print_Area" localSheetId="1">'CONTEOS 30-70'!$A$1:$H$15</definedName>
    <definedName name="_xlnm.Print_Area" localSheetId="2">'PATRÓN PAUTA RADIO'!$A$1:$L$35</definedName>
    <definedName name="_xlnm.Print_Area" localSheetId="3">'PATRÓN PAUTA TELEVISIÓN'!$A$1:$L$35</definedName>
    <definedName name="_xlnm.Print_Area" localSheetId="0">'PREMISAS EDOMEX'!$A$1:$G$26</definedName>
  </definedNames>
  <calcPr calcId="125725"/>
</workbook>
</file>

<file path=xl/calcChain.xml><?xml version="1.0" encoding="utf-8"?>
<calcChain xmlns="http://schemas.openxmlformats.org/spreadsheetml/2006/main">
  <c r="A2" i="6"/>
  <c r="E14" i="5"/>
  <c r="D5" i="6" s="1"/>
  <c r="E15" i="5"/>
  <c r="D6" i="6" s="1"/>
  <c r="E16" i="5"/>
  <c r="E17"/>
  <c r="D8" i="6" s="1"/>
  <c r="E18" i="5"/>
  <c r="D9" i="6" s="1"/>
  <c r="E19" i="5"/>
  <c r="D10" i="6" s="1"/>
  <c r="E20" i="5"/>
  <c r="D11" i="6" s="1"/>
  <c r="C21" i="5"/>
  <c r="E9"/>
  <c r="F6"/>
  <c r="G6" s="1"/>
  <c r="C9" i="6" s="1"/>
  <c r="F9" i="5" l="1"/>
  <c r="G9"/>
  <c r="E8" i="6"/>
  <c r="B8"/>
  <c r="B9"/>
  <c r="B10"/>
  <c r="B7"/>
  <c r="C7"/>
  <c r="B6"/>
  <c r="B11"/>
  <c r="C8"/>
  <c r="F8"/>
  <c r="E4"/>
  <c r="C10"/>
  <c r="B3"/>
  <c r="C5"/>
  <c r="C11"/>
  <c r="E9"/>
  <c r="E5"/>
  <c r="B5"/>
  <c r="B4"/>
  <c r="C6"/>
  <c r="F5"/>
  <c r="E6"/>
  <c r="E10"/>
  <c r="F10"/>
  <c r="E21" i="5"/>
  <c r="F11" i="6"/>
  <c r="E11"/>
  <c r="F9"/>
  <c r="D7"/>
  <c r="D12" s="1"/>
  <c r="F6"/>
  <c r="G11" l="1"/>
  <c r="G10"/>
  <c r="G5"/>
  <c r="G8"/>
  <c r="G9"/>
  <c r="G6"/>
  <c r="C12"/>
  <c r="B12"/>
  <c r="E7"/>
  <c r="F7"/>
  <c r="F12" s="1"/>
  <c r="H11" l="1"/>
  <c r="H8"/>
  <c r="H9"/>
  <c r="H10"/>
  <c r="H6"/>
  <c r="G7"/>
  <c r="G12" s="1"/>
  <c r="E12"/>
  <c r="H5"/>
  <c r="H7"/>
  <c r="F19" i="5" l="1"/>
  <c r="F14"/>
  <c r="F15"/>
  <c r="F20"/>
  <c r="F17"/>
  <c r="H12" i="6"/>
  <c r="F16" i="5"/>
  <c r="F18"/>
  <c r="F21" l="1"/>
  <c r="F25" s="1"/>
  <c r="C15" i="6" s="1"/>
</calcChain>
</file>

<file path=xl/sharedStrings.xml><?xml version="1.0" encoding="utf-8"?>
<sst xmlns="http://schemas.openxmlformats.org/spreadsheetml/2006/main" count="580" uniqueCount="62">
  <si>
    <t>PAN</t>
  </si>
  <si>
    <t>PRI</t>
  </si>
  <si>
    <t>PRD</t>
  </si>
  <si>
    <t>PT</t>
  </si>
  <si>
    <t>PVEM</t>
  </si>
  <si>
    <t>CONV</t>
  </si>
  <si>
    <t>PNA</t>
  </si>
  <si>
    <t>DIAS</t>
  </si>
  <si>
    <t>TOTAL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</si>
  <si>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</si>
  <si>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</si>
  <si>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</si>
  <si>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</si>
  <si>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</si>
  <si>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</si>
  <si>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</si>
  <si>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</si>
  <si>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</si>
  <si>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</si>
  <si>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</si>
  <si>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</si>
  <si>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</si>
  <si>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</si>
  <si>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</si>
  <si>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</si>
  <si>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</si>
  <si>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</si>
  <si>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</si>
  <si>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</si>
  <si>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</si>
  <si>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PRECAMPAÑA</t>
  </si>
  <si>
    <t>AUT</t>
  </si>
  <si>
    <t>HORARIOS</t>
  </si>
  <si>
    <t>MARZO</t>
  </si>
  <si>
    <t>ABRIL</t>
  </si>
  <si>
    <t>J</t>
  </si>
  <si>
    <t>V</t>
  </si>
  <si>
    <t>S</t>
  </si>
  <si>
    <t>D</t>
  </si>
  <si>
    <t>L</t>
  </si>
  <si>
    <t>PROMOCIONALES DE PRECAMPAÑA</t>
  </si>
  <si>
    <t>PROMOCIONALES EN EL PERIODO</t>
  </si>
  <si>
    <t>ESTADO DE MÉXICO</t>
  </si>
  <si>
    <t>7:00- 7:59</t>
  </si>
  <si>
    <t>8:00- 8:59</t>
  </si>
  <si>
    <t>9:00 a 9:59</t>
  </si>
  <si>
    <t>10:00 a 10:59</t>
  </si>
  <si>
    <t>11:00 a 11:59</t>
  </si>
  <si>
    <t>12:00 a 12:59</t>
  </si>
  <si>
    <t>13:00 a 13:59</t>
  </si>
  <si>
    <t>14:00 a 14:59</t>
  </si>
  <si>
    <t>15:00 a 15:59</t>
  </si>
  <si>
    <t>16:00 a 16:59</t>
  </si>
  <si>
    <t>17:00 a 17:59</t>
  </si>
  <si>
    <t>18:00 a 18:59</t>
  </si>
  <si>
    <t>19:00 a 19:59</t>
  </si>
  <si>
    <t>20:00 a 20:59</t>
  </si>
  <si>
    <t>21:00 a 21:59</t>
  </si>
  <si>
    <t>22:00 a 22:59</t>
  </si>
  <si>
    <t>PROPUESTA DE PAUTA DE PRECAMPAÑA PARA EL PROCESO ELECTORAL LOCAL EN EL ESTADO DE MÉXICO, 2011</t>
  </si>
  <si>
    <t>Ma</t>
  </si>
  <si>
    <t>Mi</t>
  </si>
</sst>
</file>

<file path=xl/styles.xml><?xml version="1.0" encoding="utf-8"?>
<styleSheet xmlns="http://schemas.openxmlformats.org/spreadsheetml/2006/main">
  <numFmts count="3">
    <numFmt numFmtId="164" formatCode="0.00000000000000"/>
    <numFmt numFmtId="165" formatCode="0.0000"/>
    <numFmt numFmtId="166" formatCode="0.0000000000000000"/>
  </numFmts>
  <fonts count="20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sz val="10"/>
      <color indexed="9"/>
      <name val="Arial"/>
      <family val="2"/>
    </font>
    <font>
      <sz val="11"/>
      <name val="Calibri"/>
      <family val="2"/>
    </font>
    <font>
      <sz val="9"/>
      <name val="Arial"/>
      <family val="2"/>
    </font>
    <font>
      <sz val="10"/>
      <color indexed="10"/>
      <name val="Arial"/>
      <family val="2"/>
    </font>
    <font>
      <sz val="10"/>
      <color indexed="13"/>
      <name val="Arial"/>
      <family val="2"/>
    </font>
    <font>
      <sz val="10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2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8" borderId="1" xfId="0" applyFont="1" applyFill="1" applyBorder="1" applyAlignment="1">
      <alignment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/>
    </xf>
    <xf numFmtId="0" fontId="3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justify" vertical="center" wrapText="1"/>
    </xf>
    <xf numFmtId="0" fontId="1" fillId="8" borderId="1" xfId="0" applyFont="1" applyFill="1" applyBorder="1" applyAlignment="1">
      <alignment horizontal="center" vertical="center" wrapText="1"/>
    </xf>
    <xf numFmtId="2" fontId="1" fillId="8" borderId="1" xfId="0" applyNumberFormat="1" applyFont="1" applyFill="1" applyBorder="1" applyAlignment="1">
      <alignment horizontal="center" vertical="center" wrapText="1"/>
    </xf>
    <xf numFmtId="165" fontId="1" fillId="8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1" xfId="0" applyFont="1" applyBorder="1"/>
    <xf numFmtId="0" fontId="8" fillId="8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Border="1"/>
    <xf numFmtId="3" fontId="1" fillId="8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0" xfId="1" applyNumberFormat="1" applyFont="1" applyFill="1" applyBorder="1" applyAlignment="1" applyProtection="1">
      <alignment horizontal="center"/>
      <protection locked="0"/>
    </xf>
    <xf numFmtId="3" fontId="8" fillId="9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10" borderId="1" xfId="2" applyNumberFormat="1" applyFont="1" applyFill="1" applyBorder="1" applyAlignment="1" applyProtection="1">
      <alignment horizontal="center" vertical="center"/>
    </xf>
    <xf numFmtId="0" fontId="7" fillId="2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4" fillId="11" borderId="1" xfId="2" applyNumberFormat="1" applyFont="1" applyFill="1" applyBorder="1" applyAlignment="1" applyProtection="1">
      <alignment horizontal="center" vertical="center"/>
    </xf>
    <xf numFmtId="0" fontId="4" fillId="5" borderId="1" xfId="2" applyNumberFormat="1" applyFont="1" applyFill="1" applyBorder="1" applyAlignment="1" applyProtection="1">
      <alignment horizontal="center" vertical="center"/>
    </xf>
    <xf numFmtId="0" fontId="4" fillId="7" borderId="1" xfId="2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3" fillId="6" borderId="1" xfId="2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2" fillId="12" borderId="1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17" fillId="1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4" fillId="10" borderId="1" xfId="0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9" fillId="14" borderId="1" xfId="0" applyFont="1" applyFill="1" applyBorder="1" applyAlignment="1">
      <alignment horizontal="center"/>
    </xf>
    <xf numFmtId="0" fontId="15" fillId="0" borderId="0" xfId="0" applyFont="1" applyFill="1"/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vertical="center"/>
    </xf>
    <xf numFmtId="0" fontId="6" fillId="3" borderId="9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18" fillId="6" borderId="1" xfId="0" applyNumberFormat="1" applyFont="1" applyFill="1" applyBorder="1" applyAlignment="1" applyProtection="1">
      <alignment horizontal="center"/>
    </xf>
    <xf numFmtId="0" fontId="2" fillId="7" borderId="1" xfId="0" applyNumberFormat="1" applyFont="1" applyFill="1" applyBorder="1" applyAlignment="1" applyProtection="1">
      <alignment horizontal="center"/>
    </xf>
    <xf numFmtId="0" fontId="14" fillId="10" borderId="1" xfId="0" applyNumberFormat="1" applyFont="1" applyFill="1" applyBorder="1" applyAlignment="1" applyProtection="1">
      <alignment horizontal="center"/>
    </xf>
    <xf numFmtId="0" fontId="2" fillId="5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horizontal="center"/>
    </xf>
    <xf numFmtId="0" fontId="17" fillId="13" borderId="1" xfId="0" applyNumberFormat="1" applyFont="1" applyFill="1" applyBorder="1" applyAlignment="1" applyProtection="1">
      <alignment horizontal="center"/>
    </xf>
    <xf numFmtId="0" fontId="14" fillId="2" borderId="1" xfId="0" applyNumberFormat="1" applyFont="1" applyFill="1" applyBorder="1" applyAlignment="1" applyProtection="1">
      <alignment horizontal="center"/>
    </xf>
    <xf numFmtId="0" fontId="19" fillId="14" borderId="11" xfId="0" applyFont="1" applyFill="1" applyBorder="1" applyAlignment="1">
      <alignment horizontal="center"/>
    </xf>
    <xf numFmtId="0" fontId="18" fillId="6" borderId="11" xfId="0" applyNumberFormat="1" applyFont="1" applyFill="1" applyBorder="1" applyAlignment="1" applyProtection="1">
      <alignment horizontal="center"/>
    </xf>
    <xf numFmtId="0" fontId="2" fillId="7" borderId="11" xfId="0" applyNumberFormat="1" applyFont="1" applyFill="1" applyBorder="1" applyAlignment="1" applyProtection="1">
      <alignment horizontal="center"/>
    </xf>
    <xf numFmtId="0" fontId="14" fillId="10" borderId="11" xfId="0" applyNumberFormat="1" applyFont="1" applyFill="1" applyBorder="1" applyAlignment="1" applyProtection="1">
      <alignment horizontal="center"/>
    </xf>
    <xf numFmtId="0" fontId="2" fillId="5" borderId="11" xfId="0" applyNumberFormat="1" applyFont="1" applyFill="1" applyBorder="1" applyAlignment="1" applyProtection="1">
      <alignment horizontal="center"/>
    </xf>
    <xf numFmtId="0" fontId="2" fillId="12" borderId="11" xfId="0" applyNumberFormat="1" applyFont="1" applyFill="1" applyBorder="1" applyAlignment="1" applyProtection="1">
      <alignment horizontal="center"/>
    </xf>
    <xf numFmtId="0" fontId="17" fillId="13" borderId="11" xfId="0" applyNumberFormat="1" applyFont="1" applyFill="1" applyBorder="1" applyAlignment="1" applyProtection="1">
      <alignment horizontal="center"/>
    </xf>
    <xf numFmtId="0" fontId="14" fillId="2" borderId="9" xfId="0" applyNumberFormat="1" applyFont="1" applyFill="1" applyBorder="1" applyAlignment="1" applyProtection="1">
      <alignment horizontal="center"/>
    </xf>
    <xf numFmtId="0" fontId="17" fillId="13" borderId="13" xfId="0" applyNumberFormat="1" applyFont="1" applyFill="1" applyBorder="1" applyAlignment="1" applyProtection="1">
      <alignment horizontal="center"/>
    </xf>
    <xf numFmtId="0" fontId="2" fillId="12" borderId="13" xfId="0" applyNumberFormat="1" applyFont="1" applyFill="1" applyBorder="1" applyAlignment="1" applyProtection="1">
      <alignment horizontal="center"/>
    </xf>
    <xf numFmtId="0" fontId="2" fillId="5" borderId="13" xfId="0" applyNumberFormat="1" applyFont="1" applyFill="1" applyBorder="1" applyAlignment="1" applyProtection="1">
      <alignment horizontal="center"/>
    </xf>
    <xf numFmtId="0" fontId="14" fillId="10" borderId="13" xfId="0" applyNumberFormat="1" applyFont="1" applyFill="1" applyBorder="1" applyAlignment="1" applyProtection="1">
      <alignment horizontal="center"/>
    </xf>
    <xf numFmtId="0" fontId="2" fillId="7" borderId="13" xfId="0" applyNumberFormat="1" applyFont="1" applyFill="1" applyBorder="1" applyAlignment="1" applyProtection="1">
      <alignment horizontal="center"/>
    </xf>
    <xf numFmtId="0" fontId="18" fillId="6" borderId="13" xfId="0" applyNumberFormat="1" applyFont="1" applyFill="1" applyBorder="1" applyAlignment="1" applyProtection="1">
      <alignment horizontal="center"/>
    </xf>
    <xf numFmtId="0" fontId="14" fillId="2" borderId="13" xfId="0" applyNumberFormat="1" applyFont="1" applyFill="1" applyBorder="1" applyAlignment="1" applyProtection="1">
      <alignment horizontal="center"/>
    </xf>
    <xf numFmtId="0" fontId="19" fillId="14" borderId="15" xfId="0" applyFont="1" applyFill="1" applyBorder="1" applyAlignment="1">
      <alignment horizontal="center"/>
    </xf>
    <xf numFmtId="0" fontId="18" fillId="6" borderId="15" xfId="0" applyNumberFormat="1" applyFont="1" applyFill="1" applyBorder="1" applyAlignment="1" applyProtection="1">
      <alignment horizontal="center"/>
    </xf>
    <xf numFmtId="0" fontId="2" fillId="7" borderId="15" xfId="0" applyNumberFormat="1" applyFont="1" applyFill="1" applyBorder="1" applyAlignment="1" applyProtection="1">
      <alignment horizontal="center"/>
    </xf>
    <xf numFmtId="0" fontId="14" fillId="10" borderId="15" xfId="0" applyNumberFormat="1" applyFont="1" applyFill="1" applyBorder="1" applyAlignment="1" applyProtection="1">
      <alignment horizontal="center"/>
    </xf>
    <xf numFmtId="0" fontId="2" fillId="5" borderId="15" xfId="0" applyNumberFormat="1" applyFont="1" applyFill="1" applyBorder="1" applyAlignment="1" applyProtection="1">
      <alignment horizontal="center"/>
    </xf>
    <xf numFmtId="0" fontId="2" fillId="12" borderId="15" xfId="0" applyNumberFormat="1" applyFont="1" applyFill="1" applyBorder="1" applyAlignment="1" applyProtection="1">
      <alignment horizontal="center"/>
    </xf>
    <xf numFmtId="0" fontId="17" fillId="13" borderId="15" xfId="0" applyNumberFormat="1" applyFont="1" applyFill="1" applyBorder="1" applyAlignment="1" applyProtection="1">
      <alignment horizontal="center"/>
    </xf>
    <xf numFmtId="0" fontId="14" fillId="2" borderId="15" xfId="0" applyNumberFormat="1" applyFont="1" applyFill="1" applyBorder="1" applyAlignment="1" applyProtection="1">
      <alignment horizontal="center"/>
    </xf>
    <xf numFmtId="0" fontId="17" fillId="13" borderId="16" xfId="0" applyNumberFormat="1" applyFont="1" applyFill="1" applyBorder="1" applyAlignment="1" applyProtection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8" fillId="9" borderId="6" xfId="0" applyFont="1" applyFill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/>
    </xf>
    <xf numFmtId="0" fontId="8" fillId="8" borderId="3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wrapText="1"/>
    </xf>
    <xf numFmtId="0" fontId="8" fillId="8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9" fontId="1" fillId="4" borderId="8" xfId="0" applyNumberFormat="1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</cellXfs>
  <cellStyles count="8">
    <cellStyle name="Normal" xfId="0" builtinId="0"/>
    <cellStyle name="Normal 10" xfId="4"/>
    <cellStyle name="Normal 10 3" xfId="5"/>
    <cellStyle name="Normal 2" xfId="1"/>
    <cellStyle name="Normal 2 2 2" xfId="6"/>
    <cellStyle name="Normal 3" xfId="2"/>
    <cellStyle name="Normal 4" xfId="7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5"/>
  <sheetViews>
    <sheetView view="pageBreakPreview" zoomScaleNormal="90" zoomScaleSheetLayoutView="100" workbookViewId="0">
      <selection activeCell="B14" sqref="B14:F20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2" spans="2:7" customFormat="1">
      <c r="B2" s="3" t="s">
        <v>9</v>
      </c>
      <c r="C2" s="104" t="s">
        <v>42</v>
      </c>
      <c r="D2" s="105"/>
      <c r="E2" s="106"/>
      <c r="F2" s="106"/>
      <c r="G2" s="106"/>
    </row>
    <row r="4" spans="2:7" customFormat="1" ht="14.45" customHeight="1">
      <c r="B4" s="107"/>
      <c r="C4" s="108"/>
      <c r="D4" s="109" t="s">
        <v>30</v>
      </c>
      <c r="E4" s="109"/>
      <c r="F4" s="109"/>
      <c r="G4" s="109"/>
    </row>
    <row r="5" spans="2:7" customFormat="1" ht="30">
      <c r="B5" s="107"/>
      <c r="C5" s="108"/>
      <c r="D5" s="21" t="s">
        <v>7</v>
      </c>
      <c r="E5" s="21" t="s">
        <v>10</v>
      </c>
      <c r="F5" s="21" t="s">
        <v>11</v>
      </c>
      <c r="G5" s="45" t="s">
        <v>41</v>
      </c>
    </row>
    <row r="6" spans="2:7" customFormat="1">
      <c r="B6" s="108"/>
      <c r="C6" s="108"/>
      <c r="D6" s="44">
        <v>10</v>
      </c>
      <c r="E6" s="44">
        <v>12</v>
      </c>
      <c r="F6" s="23">
        <f>E6*2</f>
        <v>24</v>
      </c>
      <c r="G6" s="25">
        <f>D6*F6</f>
        <v>240</v>
      </c>
    </row>
    <row r="7" spans="2:7" customFormat="1">
      <c r="B7" s="111"/>
      <c r="C7" s="111"/>
      <c r="D7" s="5"/>
      <c r="E7" s="6"/>
      <c r="F7" s="5"/>
      <c r="G7" s="5"/>
    </row>
    <row r="8" spans="2:7" customFormat="1">
      <c r="B8" s="111"/>
      <c r="C8" s="111"/>
      <c r="D8" s="5"/>
      <c r="E8" s="5"/>
      <c r="F8" s="5"/>
      <c r="G8" s="5"/>
    </row>
    <row r="9" spans="2:7" customFormat="1">
      <c r="B9" s="95" t="s">
        <v>8</v>
      </c>
      <c r="C9" s="110"/>
      <c r="D9" s="96"/>
      <c r="E9" s="2">
        <f>SUM(E6:E8)</f>
        <v>12</v>
      </c>
      <c r="F9" s="2">
        <f>SUM(F6:F8)</f>
        <v>24</v>
      </c>
      <c r="G9" s="25">
        <f>SUM(G6:G8)</f>
        <v>240</v>
      </c>
    </row>
    <row r="11" spans="2:7" customFormat="1">
      <c r="B11" s="102" t="s">
        <v>12</v>
      </c>
      <c r="C11" s="103"/>
      <c r="D11" s="61">
        <v>1.5</v>
      </c>
    </row>
    <row r="13" spans="2:7" customFormat="1" ht="50.25" customHeight="1">
      <c r="B13" s="7" t="s">
        <v>13</v>
      </c>
      <c r="C13" s="95" t="s">
        <v>14</v>
      </c>
      <c r="D13" s="96"/>
      <c r="E13" s="4" t="s">
        <v>15</v>
      </c>
      <c r="F13" s="45" t="s">
        <v>40</v>
      </c>
    </row>
    <row r="14" spans="2:7" customFormat="1">
      <c r="B14" s="20" t="s">
        <v>0</v>
      </c>
      <c r="C14" s="93">
        <v>23.888451</v>
      </c>
      <c r="D14" s="94"/>
      <c r="E14" s="24">
        <f>IF(C14&gt;=D11,(C14*100)/SUMIF(C14:D20,CONCATENATE("&gt;=",D11)),0)</f>
        <v>23.888450999999996</v>
      </c>
      <c r="F14" s="22">
        <f>'CONTEOS 30-70'!H5</f>
        <v>50</v>
      </c>
      <c r="G14" s="27"/>
    </row>
    <row r="15" spans="2:7" customFormat="1">
      <c r="B15" s="20" t="s">
        <v>1</v>
      </c>
      <c r="C15" s="93">
        <v>28.871853000000002</v>
      </c>
      <c r="D15" s="94"/>
      <c r="E15" s="24">
        <f>IF(C15&gt;=D11,(C15*100)/SUMIF(C14:D20,CONCATENATE("&gt;=",D11)),0)</f>
        <v>28.871852999999998</v>
      </c>
      <c r="F15" s="22">
        <f>'CONTEOS 30-70'!H6</f>
        <v>58</v>
      </c>
      <c r="G15" s="27"/>
    </row>
    <row r="16" spans="2:7" customFormat="1">
      <c r="B16" s="20" t="s">
        <v>2</v>
      </c>
      <c r="C16" s="93">
        <v>17.049306000000001</v>
      </c>
      <c r="D16" s="94"/>
      <c r="E16" s="24">
        <f>IF(C16&gt;=D11,(C16*100)/SUMIF(C14:D20,CONCATENATE("&gt;=",D11)),0)</f>
        <v>17.049305999999998</v>
      </c>
      <c r="F16" s="22">
        <f>'CONTEOS 30-70'!H7</f>
        <v>38</v>
      </c>
      <c r="G16" s="27"/>
    </row>
    <row r="17" spans="1:7">
      <c r="A17"/>
      <c r="B17" s="20" t="s">
        <v>3</v>
      </c>
      <c r="C17" s="93">
        <v>6.4235350000000002</v>
      </c>
      <c r="D17" s="94"/>
      <c r="E17" s="24">
        <f>IF(C17&gt;=D11,(C17*100)/SUMIF(C14:D20,CONCATENATE("&gt;=",D11)),0)</f>
        <v>6.4235349999999993</v>
      </c>
      <c r="F17" s="22">
        <f>'CONTEOS 30-70'!H8</f>
        <v>20</v>
      </c>
      <c r="G17" s="27"/>
    </row>
    <row r="18" spans="1:7">
      <c r="A18"/>
      <c r="B18" s="20" t="s">
        <v>4</v>
      </c>
      <c r="C18" s="93">
        <v>5.6131779999999996</v>
      </c>
      <c r="D18" s="94"/>
      <c r="E18" s="24">
        <f>IF(C18&gt;=D11,(C18*100)/SUMIF(C14:D20,CONCATENATE("&gt;=",D11)),0)</f>
        <v>5.6131779999999987</v>
      </c>
      <c r="F18" s="22">
        <f>'CONTEOS 30-70'!H9</f>
        <v>19</v>
      </c>
      <c r="G18" s="27"/>
    </row>
    <row r="19" spans="1:7">
      <c r="A19"/>
      <c r="B19" s="20" t="s">
        <v>5</v>
      </c>
      <c r="C19" s="93">
        <v>6.4170379999999998</v>
      </c>
      <c r="D19" s="94"/>
      <c r="E19" s="24">
        <f>IF(C19&gt;=D11,(C19*100)/SUMIF(C14:D20,CONCATENATE("&gt;=",D11)),0)</f>
        <v>6.4170379999999989</v>
      </c>
      <c r="F19" s="22">
        <f>'CONTEOS 30-70'!H10</f>
        <v>20</v>
      </c>
      <c r="G19" s="27"/>
    </row>
    <row r="20" spans="1:7">
      <c r="A20"/>
      <c r="B20" s="20" t="s">
        <v>6</v>
      </c>
      <c r="C20" s="93">
        <v>11.736639</v>
      </c>
      <c r="D20" s="94"/>
      <c r="E20" s="24">
        <f>IF(C20&gt;=D11,(C20*100)/SUMIF(C14:D20,CONCATENATE("&gt;=",D11)),0)</f>
        <v>11.736638999999998</v>
      </c>
      <c r="F20" s="22">
        <f>'CONTEOS 30-70'!H11</f>
        <v>29</v>
      </c>
      <c r="G20" s="27"/>
    </row>
    <row r="21" spans="1:7">
      <c r="A21"/>
      <c r="B21" s="3" t="s">
        <v>8</v>
      </c>
      <c r="C21" s="97">
        <f>SUM(C14:D20)</f>
        <v>100.00000000000001</v>
      </c>
      <c r="D21" s="98"/>
      <c r="E21" s="24">
        <f>SUM(E14:E20)</f>
        <v>100</v>
      </c>
      <c r="F21" s="26">
        <f>SUM(F14:F20)</f>
        <v>234</v>
      </c>
    </row>
    <row r="22" spans="1:7">
      <c r="A22"/>
      <c r="G22" s="9"/>
    </row>
    <row r="23" spans="1:7" ht="15" customHeight="1">
      <c r="A23"/>
      <c r="B23" s="99"/>
      <c r="C23" s="99"/>
      <c r="D23" s="99"/>
      <c r="E23" s="99"/>
      <c r="G23" s="29"/>
    </row>
    <row r="24" spans="1:7" ht="15.75" thickBot="1">
      <c r="A24"/>
      <c r="G24" s="9"/>
    </row>
    <row r="25" spans="1:7" ht="15.75" thickBot="1">
      <c r="A25"/>
      <c r="B25" s="100" t="s">
        <v>16</v>
      </c>
      <c r="C25" s="101"/>
      <c r="D25" s="101"/>
      <c r="E25" s="101"/>
      <c r="F25" s="32">
        <f>G9-F21</f>
        <v>6</v>
      </c>
    </row>
  </sheetData>
  <dataConsolidate/>
  <mergeCells count="20">
    <mergeCell ref="B11:C11"/>
    <mergeCell ref="C2:D2"/>
    <mergeCell ref="E2:G2"/>
    <mergeCell ref="B4:C5"/>
    <mergeCell ref="D4:G4"/>
    <mergeCell ref="B6:C6"/>
    <mergeCell ref="B9:D9"/>
    <mergeCell ref="B7:C7"/>
    <mergeCell ref="B8:C8"/>
    <mergeCell ref="B25:E25"/>
    <mergeCell ref="C16:D16"/>
    <mergeCell ref="C17:D17"/>
    <mergeCell ref="C18:D18"/>
    <mergeCell ref="C19:D19"/>
    <mergeCell ref="C20:D20"/>
    <mergeCell ref="C14:D14"/>
    <mergeCell ref="C13:D13"/>
    <mergeCell ref="C15:D15"/>
    <mergeCell ref="C21:D21"/>
    <mergeCell ref="B23:E23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5"/>
  <sheetViews>
    <sheetView view="pageBreakPreview" zoomScale="81" zoomScaleNormal="80" zoomScaleSheetLayoutView="81" workbookViewId="0">
      <selection activeCell="G10" sqref="G10"/>
    </sheetView>
  </sheetViews>
  <sheetFormatPr baseColWidth="10" defaultRowHeight="12.75"/>
  <cols>
    <col min="1" max="1" width="26" style="10" customWidth="1"/>
    <col min="2" max="4" width="20" style="10" customWidth="1"/>
    <col min="5" max="5" width="30.85546875" style="10" bestFit="1" customWidth="1"/>
    <col min="6" max="6" width="26.7109375" style="10" bestFit="1" customWidth="1"/>
    <col min="7" max="7" width="15.85546875" style="10" customWidth="1"/>
    <col min="8" max="8" width="16.42578125" style="10" customWidth="1"/>
    <col min="9" max="16384" width="11.42578125" style="10"/>
  </cols>
  <sheetData>
    <row r="2" spans="1:8" ht="43.15" customHeight="1">
      <c r="A2" s="112" t="str">
        <f>CONCATENATE("
CALCULO DE DISTRIBUCIÓN DE LOS MENSAJES DE PRECAMPAÑA PARA EL PROCESO ELECTORAL EN ",'PREMISAS EDOMEX'!C2)</f>
        <v xml:space="preserve">
CALCULO DE DISTRIBUCIÓN DE LOS MENSAJES DE PRECAMPAÑA PARA EL PROCESO ELECTORAL EN ESTADO DE MÉXICO</v>
      </c>
      <c r="B2" s="112"/>
      <c r="C2" s="112"/>
      <c r="D2" s="112"/>
      <c r="E2" s="112"/>
      <c r="F2" s="112"/>
      <c r="G2" s="112"/>
      <c r="H2" s="112"/>
    </row>
    <row r="3" spans="1:8" ht="32.450000000000003" customHeight="1">
      <c r="A3" s="113" t="s">
        <v>17</v>
      </c>
      <c r="B3" s="115" t="str">
        <f>CONCATENATE("DURACIÓN: ",'PREMISAS EDOMEX'!D6," DÍAS
TOTAL DE PROMOCIONALES DE 30 SEGUNDOS EN CADA ESTACIÓN DE RADIO O CANAL DE TELEVISIÓN:  ", ('PREMISAS EDOMEX'!G6), " Promocionales")</f>
        <v>DURACIÓN: 10 DÍAS
TOTAL DE PROMOCIONALES DE 30 SEGUNDOS EN CADA ESTACIÓN DE RADIO O CANAL DE TELEVISIÓN:  240 Promocionales</v>
      </c>
      <c r="C3" s="115"/>
      <c r="D3" s="115"/>
      <c r="E3" s="115"/>
      <c r="F3" s="115"/>
      <c r="G3" s="113" t="s">
        <v>18</v>
      </c>
      <c r="H3" s="113" t="s">
        <v>19</v>
      </c>
    </row>
    <row r="4" spans="1:8" ht="76.5">
      <c r="A4" s="114"/>
      <c r="B4" s="11" t="str">
        <f>CONCATENATE(('PREMISAS EDOMEX'!G6)*0.3," promocionales (30%)
 Se distribuyen de manera igualitaria entre el número de partidos contendientes
(A)")</f>
        <v>72 promocionales (30%)
 Se distribuyen de manera igualitaria entre el número de partidos contendientes
(A)</v>
      </c>
      <c r="C4" s="11" t="s">
        <v>20</v>
      </c>
      <c r="D4" s="11" t="s">
        <v>21</v>
      </c>
      <c r="E4" s="11" t="str">
        <f>CONCATENATE(('PREMISAS EDOMEX'!G6)*0.7," promocionales 
(70% Distribución Proporcional)
% Fuerza Electoral de los partidos con Representación en el Congreso 
(C) ")</f>
        <v xml:space="preserve">168 promocionales 
(70% Distribución Proporcional)
% Fuerza Electoral de los partidos con Representación en el Congreso 
(C) </v>
      </c>
      <c r="F4" s="11" t="s">
        <v>22</v>
      </c>
      <c r="G4" s="114"/>
      <c r="H4" s="114"/>
    </row>
    <row r="5" spans="1:8" ht="28.15" customHeight="1">
      <c r="A5" s="8" t="s">
        <v>23</v>
      </c>
      <c r="B5" s="12">
        <f>TRUNC(TRUNC(('PREMISAS EDOMEX'!G6)*0.3)/COUNTA(A5:A11))</f>
        <v>10</v>
      </c>
      <c r="C5" s="13">
        <f>TRUNC(('PREMISAS EDOMEX'!G6)*0.3)/COUNTA(A5:A11) - TRUNC(TRUNC(('PREMISAS EDOMEX'!G6)*0.3)/COUNTA(A5:A11))</f>
        <v>0.28571428571428648</v>
      </c>
      <c r="D5" s="13">
        <f>'PREMISAS EDOMEX'!E14</f>
        <v>23.888450999999996</v>
      </c>
      <c r="E5" s="12">
        <f>TRUNC((D5*TRUNC(('PREMISAS EDOMEX'!G6)*0.7))/100,0)</f>
        <v>40</v>
      </c>
      <c r="F5" s="14">
        <f>(((D5*TRUNC(('PREMISAS EDOMEX'!G6)*0.7))/100) - TRUNC((D5*TRUNC(('PREMISAS EDOMEX'!G6)*0.7))/100))</f>
        <v>0.13259767999999639</v>
      </c>
      <c r="G5" s="12">
        <f t="shared" ref="G5:G11" si="0">SUM(B5,E5)</f>
        <v>50</v>
      </c>
      <c r="H5" s="12">
        <f>IF((C12+F12+('PREMISAS EDOMEX'!G6-(TRUNC('PREMISAS EDOMEX'!G6*0.3)+TRUNC('PREMISAS EDOMEX'!G6*0.7))))&gt;=COUNTA(A5:A11),G5+1,G5)</f>
        <v>50</v>
      </c>
    </row>
    <row r="6" spans="1:8" ht="28.15" customHeight="1">
      <c r="A6" s="8" t="s">
        <v>24</v>
      </c>
      <c r="B6" s="12">
        <f>TRUNC(TRUNC(('PREMISAS EDOMEX'!G6)*0.3)/COUNTA(A5:A11))</f>
        <v>10</v>
      </c>
      <c r="C6" s="13">
        <f>TRUNC(('PREMISAS EDOMEX'!G6)*0.3)/COUNTA(A5:A11) - TRUNC(TRUNC(('PREMISAS EDOMEX'!G6)*0.3)/COUNTA(A5:A11))</f>
        <v>0.28571428571428648</v>
      </c>
      <c r="D6" s="13">
        <f>'PREMISAS EDOMEX'!E15</f>
        <v>28.871852999999998</v>
      </c>
      <c r="E6" s="12">
        <f>TRUNC((D6*TRUNC(('PREMISAS EDOMEX'!G6)*0.7))/100,0)</f>
        <v>48</v>
      </c>
      <c r="F6" s="14">
        <f>(((D6*TRUNC(('PREMISAS EDOMEX'!G6)*0.7))/100) - TRUNC((D6*TRUNC(('PREMISAS EDOMEX'!G6)*0.7))/100))</f>
        <v>0.50471303999999861</v>
      </c>
      <c r="G6" s="12">
        <f t="shared" si="0"/>
        <v>58</v>
      </c>
      <c r="H6" s="12">
        <f>IF((C12+F12+('PREMISAS EDOMEX'!G6-(TRUNC('PREMISAS EDOMEX'!G6*0.3)+TRUNC('PREMISAS EDOMEX'!G6*0.7))))&gt;=COUNTA(A5:A11),G6+1,G6)</f>
        <v>58</v>
      </c>
    </row>
    <row r="7" spans="1:8" ht="28.15" customHeight="1">
      <c r="A7" s="8" t="s">
        <v>25</v>
      </c>
      <c r="B7" s="12">
        <f>TRUNC(TRUNC(('PREMISAS EDOMEX'!G6)*0.3)/COUNTA(A5:A11))</f>
        <v>10</v>
      </c>
      <c r="C7" s="13">
        <f>TRUNC(('PREMISAS EDOMEX'!G6)*0.3)/COUNTA(A5:A11) - TRUNC(TRUNC(('PREMISAS EDOMEX'!G6)*0.3)/COUNTA(A5:A11))</f>
        <v>0.28571428571428648</v>
      </c>
      <c r="D7" s="13">
        <f>'PREMISAS EDOMEX'!E16</f>
        <v>17.049305999999998</v>
      </c>
      <c r="E7" s="12">
        <f>TRUNC((D7*TRUNC(('PREMISAS EDOMEX'!G6)*0.7))/100,0)</f>
        <v>28</v>
      </c>
      <c r="F7" s="14">
        <f>(((D7*TRUNC(('PREMISAS EDOMEX'!G6)*0.7))/100) - TRUNC((D7*TRUNC(('PREMISAS EDOMEX'!G6)*0.7))/100))</f>
        <v>0.64283407999999653</v>
      </c>
      <c r="G7" s="12">
        <f t="shared" si="0"/>
        <v>38</v>
      </c>
      <c r="H7" s="12">
        <f>IF((C12+F12+('PREMISAS EDOMEX'!G6-(TRUNC('PREMISAS EDOMEX'!G6*0.3)+TRUNC('PREMISAS EDOMEX'!G6*0.7))))&gt;=COUNTA(A5:A11),G7+1,G7)</f>
        <v>38</v>
      </c>
    </row>
    <row r="8" spans="1:8" ht="28.15" customHeight="1">
      <c r="A8" s="8" t="s">
        <v>27</v>
      </c>
      <c r="B8" s="12">
        <f>TRUNC(TRUNC(('PREMISAS EDOMEX'!G6)*0.3)/COUNTA(A5:A11))</f>
        <v>10</v>
      </c>
      <c r="C8" s="13">
        <f>TRUNC(('PREMISAS EDOMEX'!G6)*0.3)/COUNTA(A5:A11) - TRUNC(TRUNC(('PREMISAS EDOMEX'!G6)*0.3)/COUNTA(A5:A11))</f>
        <v>0.28571428571428648</v>
      </c>
      <c r="D8" s="13">
        <f>'PREMISAS EDOMEX'!E17</f>
        <v>6.4235349999999993</v>
      </c>
      <c r="E8" s="12">
        <f>TRUNC((D8*TRUNC(('PREMISAS EDOMEX'!G6)*0.7))/100,0)</f>
        <v>10</v>
      </c>
      <c r="F8" s="14">
        <f>(((D8*TRUNC(('PREMISAS EDOMEX'!G6)*0.7))/100) - TRUNC((D8*TRUNC(('PREMISAS EDOMEX'!G6)*0.7))/100))</f>
        <v>0.79153879999999788</v>
      </c>
      <c r="G8" s="12">
        <f t="shared" si="0"/>
        <v>20</v>
      </c>
      <c r="H8" s="12">
        <f>IF((C12+F12+('PREMISAS EDOMEX'!G6-(TRUNC('PREMISAS EDOMEX'!G6*0.3)+TRUNC('PREMISAS EDOMEX'!G6*0.7))))&gt;=COUNTA(A5:A11),G8+1,G8)</f>
        <v>20</v>
      </c>
    </row>
    <row r="9" spans="1:8" ht="28.15" customHeight="1">
      <c r="A9" s="8" t="s">
        <v>28</v>
      </c>
      <c r="B9" s="12">
        <f>TRUNC(TRUNC(('PREMISAS EDOMEX'!G6)*0.3)/COUNTA(A5:A11))</f>
        <v>10</v>
      </c>
      <c r="C9" s="13">
        <f>TRUNC(('PREMISAS EDOMEX'!G6)*0.3)/COUNTA(A5:A11) - TRUNC(TRUNC(('PREMISAS EDOMEX'!G6)*0.3)/COUNTA(A5:A11))</f>
        <v>0.28571428571428648</v>
      </c>
      <c r="D9" s="13">
        <f>'PREMISAS EDOMEX'!E18</f>
        <v>5.6131779999999987</v>
      </c>
      <c r="E9" s="12">
        <f>TRUNC((D9*TRUNC(('PREMISAS EDOMEX'!G6)*0.7))/100,0)</f>
        <v>9</v>
      </c>
      <c r="F9" s="14">
        <f>(((D9*TRUNC(('PREMISAS EDOMEX'!G6)*0.7))/100) - TRUNC((D9*TRUNC(('PREMISAS EDOMEX'!G6)*0.7))/100))</f>
        <v>0.43013903999999847</v>
      </c>
      <c r="G9" s="12">
        <f t="shared" si="0"/>
        <v>19</v>
      </c>
      <c r="H9" s="12">
        <f>IF((C12+F12+('PREMISAS EDOMEX'!G6-(TRUNC('PREMISAS EDOMEX'!G6*0.3)+TRUNC('PREMISAS EDOMEX'!G6*0.7))))&gt;=COUNTA(A5:A11),G9+1,G9)</f>
        <v>19</v>
      </c>
    </row>
    <row r="10" spans="1:8" ht="28.15" customHeight="1">
      <c r="A10" s="8" t="s">
        <v>26</v>
      </c>
      <c r="B10" s="12">
        <f>TRUNC(TRUNC(('PREMISAS EDOMEX'!G6)*0.3)/COUNTA(A5:A11))</f>
        <v>10</v>
      </c>
      <c r="C10" s="13">
        <f>TRUNC(('PREMISAS EDOMEX'!G6)*0.3)/COUNTA(A5:A11) - TRUNC(TRUNC(('PREMISAS EDOMEX'!G6)*0.3)/COUNTA(A5:A11))</f>
        <v>0.28571428571428648</v>
      </c>
      <c r="D10" s="13">
        <f>'PREMISAS EDOMEX'!E19</f>
        <v>6.4170379999999989</v>
      </c>
      <c r="E10" s="12">
        <f>TRUNC((D10*TRUNC(('PREMISAS EDOMEX'!G6)*0.7))/100,0)</f>
        <v>10</v>
      </c>
      <c r="F10" s="14">
        <f>(((D10*TRUNC(('PREMISAS EDOMEX'!G6)*0.7))/100) - TRUNC((D10*TRUNC(('PREMISAS EDOMEX'!G6)*0.7))/100))</f>
        <v>0.78062383999999874</v>
      </c>
      <c r="G10" s="12">
        <f t="shared" si="0"/>
        <v>20</v>
      </c>
      <c r="H10" s="12">
        <f>IF((C12+F12+('PREMISAS EDOMEX'!G6-(TRUNC('PREMISAS EDOMEX'!G6*0.3)+TRUNC('PREMISAS EDOMEX'!G6*0.7))))&gt;=COUNTA(A5:A11),G10+1,G10)</f>
        <v>20</v>
      </c>
    </row>
    <row r="11" spans="1:8" ht="28.15" customHeight="1">
      <c r="A11" s="8" t="s">
        <v>29</v>
      </c>
      <c r="B11" s="12">
        <f>TRUNC(TRUNC(('PREMISAS EDOMEX'!G6)*0.3)/COUNTA(A5:A11))</f>
        <v>10</v>
      </c>
      <c r="C11" s="13">
        <f>TRUNC(('PREMISAS EDOMEX'!G6)*0.3)/COUNTA(A5:A11) - TRUNC(TRUNC(('PREMISAS EDOMEX'!G6)*0.3)/COUNTA(A5:A11))</f>
        <v>0.28571428571428648</v>
      </c>
      <c r="D11" s="13">
        <f>'PREMISAS EDOMEX'!E20</f>
        <v>11.736638999999998</v>
      </c>
      <c r="E11" s="12">
        <f>TRUNC((D11*TRUNC(('PREMISAS EDOMEX'!G6)*0.7))/100,0)</f>
        <v>19</v>
      </c>
      <c r="F11" s="14">
        <f>(((D11*TRUNC(('PREMISAS EDOMEX'!G6)*0.7))/100) - TRUNC((D11*TRUNC(('PREMISAS EDOMEX'!G6)*0.7))/100))</f>
        <v>0.71755351999999561</v>
      </c>
      <c r="G11" s="12">
        <f t="shared" si="0"/>
        <v>29</v>
      </c>
      <c r="H11" s="12">
        <f>IF((C12+F12+('PREMISAS EDOMEX'!G6-(TRUNC('PREMISAS EDOMEX'!G6*0.3)+TRUNC('PREMISAS EDOMEX'!G6*0.7))))&gt;=COUNTA(A5:A11),G11+1,G11)</f>
        <v>29</v>
      </c>
    </row>
    <row r="12" spans="1:8" ht="23.25" customHeight="1">
      <c r="A12" s="15" t="s">
        <v>8</v>
      </c>
      <c r="B12" s="16">
        <f t="shared" ref="B12:H12" si="1">SUM(B5:B11)</f>
        <v>70</v>
      </c>
      <c r="C12" s="17">
        <f t="shared" si="1"/>
        <v>2.0000000000000053</v>
      </c>
      <c r="D12" s="17">
        <f t="shared" si="1"/>
        <v>100</v>
      </c>
      <c r="E12" s="28">
        <f t="shared" si="1"/>
        <v>164</v>
      </c>
      <c r="F12" s="18">
        <f t="shared" si="1"/>
        <v>3.9999999999999822</v>
      </c>
      <c r="G12" s="28">
        <f t="shared" si="1"/>
        <v>234</v>
      </c>
      <c r="H12" s="28">
        <f t="shared" si="1"/>
        <v>234</v>
      </c>
    </row>
    <row r="14" spans="1:8" ht="13.5" thickBot="1"/>
    <row r="15" spans="1:8" ht="15.75" thickBot="1">
      <c r="A15" s="100" t="s">
        <v>16</v>
      </c>
      <c r="B15" s="101"/>
      <c r="C15" s="32">
        <f>'PREMISAS EDOMEX'!F25</f>
        <v>6</v>
      </c>
      <c r="D15" s="19"/>
    </row>
  </sheetData>
  <mergeCells count="6">
    <mergeCell ref="A15:B15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36"/>
  <sheetViews>
    <sheetView tabSelected="1" view="pageBreakPreview" zoomScale="80" zoomScaleNormal="80" zoomScaleSheetLayoutView="80" workbookViewId="0">
      <selection activeCell="G16" sqref="G16"/>
    </sheetView>
  </sheetViews>
  <sheetFormatPr baseColWidth="10" defaultRowHeight="15"/>
  <cols>
    <col min="1" max="1" width="15.28515625" style="27" customWidth="1"/>
    <col min="2" max="43" width="6.7109375" customWidth="1"/>
  </cols>
  <sheetData>
    <row r="1" spans="1:46" s="1" customFormat="1" ht="69.95" customHeight="1">
      <c r="A1" s="118" t="s">
        <v>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</row>
    <row r="2" spans="1:46" s="1" customFormat="1" ht="15" customHeight="1">
      <c r="A2" s="33"/>
      <c r="B2" s="33"/>
      <c r="C2" s="33"/>
      <c r="D2" s="33"/>
      <c r="E2" s="33"/>
      <c r="F2" s="34"/>
      <c r="G2" s="34"/>
      <c r="H2" s="34"/>
      <c r="I2" s="34"/>
      <c r="J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46" s="1" customFormat="1" ht="15" customHeight="1">
      <c r="A3" s="33"/>
      <c r="B3" s="35">
        <v>1</v>
      </c>
      <c r="C3" s="33" t="s">
        <v>0</v>
      </c>
      <c r="D3" s="33"/>
      <c r="E3" s="36">
        <v>5</v>
      </c>
      <c r="F3" s="33" t="s">
        <v>4</v>
      </c>
      <c r="G3" s="34"/>
      <c r="H3" s="34"/>
      <c r="I3" s="34"/>
      <c r="J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46" s="1" customFormat="1" ht="15" customHeight="1">
      <c r="A4" s="33"/>
      <c r="B4" s="37">
        <v>2</v>
      </c>
      <c r="C4" s="33" t="s">
        <v>1</v>
      </c>
      <c r="D4" s="33"/>
      <c r="E4" s="38">
        <v>6</v>
      </c>
      <c r="F4" s="33" t="s">
        <v>5</v>
      </c>
      <c r="G4" s="34"/>
      <c r="H4" s="34"/>
      <c r="I4" s="34"/>
      <c r="J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6" s="1" customFormat="1" ht="15" customHeight="1">
      <c r="A5" s="33"/>
      <c r="B5" s="39">
        <v>3</v>
      </c>
      <c r="C5" s="33" t="s">
        <v>2</v>
      </c>
      <c r="D5" s="33"/>
      <c r="E5" s="40">
        <v>7</v>
      </c>
      <c r="F5" s="33" t="s">
        <v>6</v>
      </c>
      <c r="G5" s="34"/>
      <c r="H5" s="34"/>
      <c r="I5" s="34"/>
      <c r="J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46" s="1" customFormat="1" ht="15" customHeight="1">
      <c r="A6" s="33"/>
      <c r="B6" s="42">
        <v>4</v>
      </c>
      <c r="C6" s="33" t="s">
        <v>3</v>
      </c>
      <c r="D6" s="33"/>
      <c r="E6" s="31"/>
      <c r="F6" s="41"/>
      <c r="G6" s="34"/>
      <c r="H6" s="34"/>
      <c r="I6" s="34"/>
      <c r="J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46" s="1" customFormat="1" ht="15" customHeight="1" thickBot="1">
      <c r="A7" s="33"/>
      <c r="B7" s="33"/>
      <c r="C7" s="33"/>
      <c r="D7" s="33"/>
      <c r="E7" s="33"/>
      <c r="F7" s="34"/>
      <c r="G7" s="34"/>
      <c r="H7" s="34"/>
      <c r="I7" s="34"/>
      <c r="J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</row>
    <row r="8" spans="1:46">
      <c r="A8" s="120" t="s">
        <v>32</v>
      </c>
      <c r="B8" s="123" t="s">
        <v>33</v>
      </c>
      <c r="C8" s="123"/>
      <c r="D8" s="123"/>
      <c r="E8" s="123"/>
      <c r="F8" s="123"/>
      <c r="G8" s="123"/>
      <c r="H8" s="123"/>
      <c r="I8" s="59" t="s">
        <v>34</v>
      </c>
      <c r="J8" s="59"/>
      <c r="K8" s="60"/>
    </row>
    <row r="9" spans="1:46">
      <c r="A9" s="121"/>
      <c r="B9" s="46" t="s">
        <v>39</v>
      </c>
      <c r="C9" s="46" t="s">
        <v>60</v>
      </c>
      <c r="D9" s="46" t="s">
        <v>61</v>
      </c>
      <c r="E9" s="46" t="s">
        <v>35</v>
      </c>
      <c r="F9" s="46" t="s">
        <v>36</v>
      </c>
      <c r="G9" s="46" t="s">
        <v>37</v>
      </c>
      <c r="H9" s="46" t="s">
        <v>38</v>
      </c>
      <c r="I9" s="46" t="s">
        <v>39</v>
      </c>
      <c r="J9" s="46" t="s">
        <v>60</v>
      </c>
      <c r="K9" s="46" t="s">
        <v>61</v>
      </c>
    </row>
    <row r="10" spans="1:46" ht="15.75" thickBot="1">
      <c r="A10" s="122"/>
      <c r="B10" s="57">
        <v>28</v>
      </c>
      <c r="C10" s="57">
        <v>29</v>
      </c>
      <c r="D10" s="57">
        <v>30</v>
      </c>
      <c r="E10" s="57">
        <v>31</v>
      </c>
      <c r="F10" s="57">
        <v>1</v>
      </c>
      <c r="G10" s="57">
        <v>2</v>
      </c>
      <c r="H10" s="57">
        <v>3</v>
      </c>
      <c r="I10" s="57">
        <v>4</v>
      </c>
      <c r="J10" s="57">
        <v>5</v>
      </c>
      <c r="K10" s="58">
        <v>6</v>
      </c>
    </row>
    <row r="11" spans="1:46" ht="15" customHeight="1">
      <c r="A11" s="124" t="s">
        <v>43</v>
      </c>
      <c r="B11" s="47" t="s">
        <v>5</v>
      </c>
      <c r="C11" s="69" t="s">
        <v>31</v>
      </c>
      <c r="D11" s="69" t="s">
        <v>31</v>
      </c>
      <c r="E11" s="70" t="s">
        <v>3</v>
      </c>
      <c r="F11" s="71" t="s">
        <v>6</v>
      </c>
      <c r="G11" s="72" t="s">
        <v>0</v>
      </c>
      <c r="H11" s="73" t="s">
        <v>2</v>
      </c>
      <c r="I11" s="74" t="s">
        <v>5</v>
      </c>
      <c r="J11" s="75" t="s">
        <v>1</v>
      </c>
      <c r="K11" s="76" t="s">
        <v>4</v>
      </c>
      <c r="X11" s="30"/>
      <c r="Y11" s="30"/>
      <c r="Z11" s="30"/>
    </row>
    <row r="12" spans="1:46">
      <c r="A12" s="116"/>
      <c r="B12" s="48" t="s">
        <v>4</v>
      </c>
      <c r="C12" s="66" t="s">
        <v>5</v>
      </c>
      <c r="D12" s="65" t="s">
        <v>2</v>
      </c>
      <c r="E12" s="67" t="s">
        <v>1</v>
      </c>
      <c r="F12" s="62" t="s">
        <v>3</v>
      </c>
      <c r="G12" s="63" t="s">
        <v>6</v>
      </c>
      <c r="H12" s="64" t="s">
        <v>0</v>
      </c>
      <c r="I12" s="65" t="s">
        <v>2</v>
      </c>
      <c r="J12" s="66" t="s">
        <v>5</v>
      </c>
      <c r="K12" s="77" t="s">
        <v>1</v>
      </c>
      <c r="X12" s="30"/>
      <c r="Y12" s="30"/>
      <c r="Z12" s="30"/>
    </row>
    <row r="13" spans="1:46">
      <c r="A13" s="116" t="s">
        <v>44</v>
      </c>
      <c r="B13" s="51" t="s">
        <v>2</v>
      </c>
      <c r="C13" s="68" t="s">
        <v>4</v>
      </c>
      <c r="D13" s="66" t="s">
        <v>5</v>
      </c>
      <c r="E13" s="65" t="s">
        <v>2</v>
      </c>
      <c r="F13" s="67" t="s">
        <v>1</v>
      </c>
      <c r="G13" s="62" t="s">
        <v>3</v>
      </c>
      <c r="H13" s="63" t="s">
        <v>6</v>
      </c>
      <c r="I13" s="64" t="s">
        <v>0</v>
      </c>
      <c r="J13" s="65" t="s">
        <v>2</v>
      </c>
      <c r="K13" s="78" t="s">
        <v>5</v>
      </c>
      <c r="X13" s="30"/>
      <c r="Y13" s="30"/>
      <c r="Z13" s="30"/>
    </row>
    <row r="14" spans="1:46">
      <c r="A14" s="116"/>
      <c r="B14" s="52" t="s">
        <v>0</v>
      </c>
      <c r="C14" s="65" t="s">
        <v>2</v>
      </c>
      <c r="D14" s="68" t="s">
        <v>4</v>
      </c>
      <c r="E14" s="66" t="s">
        <v>5</v>
      </c>
      <c r="F14" s="65" t="s">
        <v>2</v>
      </c>
      <c r="G14" s="67" t="s">
        <v>1</v>
      </c>
      <c r="H14" s="62" t="s">
        <v>3</v>
      </c>
      <c r="I14" s="63" t="s">
        <v>6</v>
      </c>
      <c r="J14" s="64" t="s">
        <v>0</v>
      </c>
      <c r="K14" s="79" t="s">
        <v>2</v>
      </c>
      <c r="X14" s="30"/>
      <c r="Y14" s="30"/>
      <c r="Z14" s="30"/>
    </row>
    <row r="15" spans="1:46">
      <c r="A15" s="116" t="s">
        <v>45</v>
      </c>
      <c r="B15" s="53" t="s">
        <v>3</v>
      </c>
      <c r="C15" s="64" t="s">
        <v>0</v>
      </c>
      <c r="D15" s="65" t="s">
        <v>2</v>
      </c>
      <c r="E15" s="68" t="s">
        <v>4</v>
      </c>
      <c r="F15" s="66" t="s">
        <v>5</v>
      </c>
      <c r="G15" s="65" t="s">
        <v>2</v>
      </c>
      <c r="H15" s="67" t="s">
        <v>1</v>
      </c>
      <c r="I15" s="62" t="s">
        <v>3</v>
      </c>
      <c r="J15" s="63" t="s">
        <v>6</v>
      </c>
      <c r="K15" s="80" t="s">
        <v>0</v>
      </c>
      <c r="X15" s="30"/>
      <c r="Y15" s="30"/>
      <c r="Z15" s="30"/>
    </row>
    <row r="16" spans="1:46">
      <c r="A16" s="116"/>
      <c r="B16" s="54" t="s">
        <v>6</v>
      </c>
      <c r="C16" s="62" t="s">
        <v>3</v>
      </c>
      <c r="D16" s="64" t="s">
        <v>0</v>
      </c>
      <c r="E16" s="65" t="s">
        <v>2</v>
      </c>
      <c r="F16" s="68" t="s">
        <v>4</v>
      </c>
      <c r="G16" s="66" t="s">
        <v>5</v>
      </c>
      <c r="H16" s="65" t="s">
        <v>2</v>
      </c>
      <c r="I16" s="67" t="s">
        <v>1</v>
      </c>
      <c r="J16" s="62" t="s">
        <v>3</v>
      </c>
      <c r="K16" s="81" t="s">
        <v>6</v>
      </c>
      <c r="X16" s="30"/>
      <c r="Y16" s="30"/>
      <c r="Z16" s="30"/>
    </row>
    <row r="17" spans="1:26">
      <c r="A17" s="116" t="s">
        <v>46</v>
      </c>
      <c r="B17" s="50" t="s">
        <v>1</v>
      </c>
      <c r="C17" s="63" t="s">
        <v>6</v>
      </c>
      <c r="D17" s="62" t="s">
        <v>3</v>
      </c>
      <c r="E17" s="64" t="s">
        <v>0</v>
      </c>
      <c r="F17" s="65" t="s">
        <v>2</v>
      </c>
      <c r="G17" s="68" t="s">
        <v>4</v>
      </c>
      <c r="H17" s="66" t="s">
        <v>5</v>
      </c>
      <c r="I17" s="65" t="s">
        <v>2</v>
      </c>
      <c r="J17" s="67" t="s">
        <v>1</v>
      </c>
      <c r="K17" s="82" t="s">
        <v>3</v>
      </c>
      <c r="X17" s="30"/>
      <c r="Y17" s="30"/>
      <c r="Z17" s="30"/>
    </row>
    <row r="18" spans="1:26">
      <c r="A18" s="116"/>
      <c r="B18" s="51" t="s">
        <v>2</v>
      </c>
      <c r="C18" s="67" t="s">
        <v>1</v>
      </c>
      <c r="D18" s="63" t="s">
        <v>6</v>
      </c>
      <c r="E18" s="62" t="s">
        <v>3</v>
      </c>
      <c r="F18" s="64" t="s">
        <v>0</v>
      </c>
      <c r="G18" s="65" t="s">
        <v>2</v>
      </c>
      <c r="H18" s="68" t="s">
        <v>4</v>
      </c>
      <c r="I18" s="66" t="s">
        <v>5</v>
      </c>
      <c r="J18" s="65" t="s">
        <v>2</v>
      </c>
      <c r="K18" s="77" t="s">
        <v>1</v>
      </c>
      <c r="X18" s="30"/>
      <c r="Y18" s="30"/>
      <c r="Z18" s="30"/>
    </row>
    <row r="19" spans="1:26">
      <c r="A19" s="116" t="s">
        <v>47</v>
      </c>
      <c r="B19" s="52" t="s">
        <v>0</v>
      </c>
      <c r="C19" s="65" t="s">
        <v>2</v>
      </c>
      <c r="D19" s="67" t="s">
        <v>1</v>
      </c>
      <c r="E19" s="63" t="s">
        <v>6</v>
      </c>
      <c r="F19" s="62" t="s">
        <v>3</v>
      </c>
      <c r="G19" s="64" t="s">
        <v>0</v>
      </c>
      <c r="H19" s="65" t="s">
        <v>2</v>
      </c>
      <c r="I19" s="68" t="s">
        <v>4</v>
      </c>
      <c r="J19" s="66" t="s">
        <v>5</v>
      </c>
      <c r="K19" s="79" t="s">
        <v>2</v>
      </c>
      <c r="X19" s="30"/>
      <c r="Y19" s="30"/>
      <c r="Z19" s="30"/>
    </row>
    <row r="20" spans="1:26">
      <c r="A20" s="119"/>
      <c r="B20" s="54" t="s">
        <v>6</v>
      </c>
      <c r="C20" s="64" t="s">
        <v>0</v>
      </c>
      <c r="D20" s="65" t="s">
        <v>2</v>
      </c>
      <c r="E20" s="67" t="s">
        <v>1</v>
      </c>
      <c r="F20" s="63" t="s">
        <v>6</v>
      </c>
      <c r="G20" s="62" t="s">
        <v>3</v>
      </c>
      <c r="H20" s="64" t="s">
        <v>0</v>
      </c>
      <c r="I20" s="65" t="s">
        <v>2</v>
      </c>
      <c r="J20" s="68" t="s">
        <v>4</v>
      </c>
      <c r="K20" s="78" t="s">
        <v>5</v>
      </c>
      <c r="X20" s="30"/>
      <c r="Y20" s="30"/>
      <c r="Z20" s="30"/>
    </row>
    <row r="21" spans="1:26">
      <c r="A21" s="116" t="s">
        <v>48</v>
      </c>
      <c r="B21" s="50" t="s">
        <v>1</v>
      </c>
      <c r="C21" s="55" t="s">
        <v>31</v>
      </c>
      <c r="D21" s="64" t="s">
        <v>0</v>
      </c>
      <c r="E21" s="65" t="s">
        <v>2</v>
      </c>
      <c r="F21" s="67" t="s">
        <v>1</v>
      </c>
      <c r="G21" s="63" t="s">
        <v>6</v>
      </c>
      <c r="H21" s="62" t="s">
        <v>3</v>
      </c>
      <c r="I21" s="64" t="s">
        <v>0</v>
      </c>
      <c r="J21" s="65" t="s">
        <v>2</v>
      </c>
      <c r="K21" s="83" t="s">
        <v>4</v>
      </c>
      <c r="X21" s="30"/>
      <c r="Y21" s="30"/>
      <c r="Z21" s="30"/>
    </row>
    <row r="22" spans="1:26">
      <c r="A22" s="119"/>
      <c r="B22" s="52" t="s">
        <v>0</v>
      </c>
      <c r="C22" s="67" t="s">
        <v>1</v>
      </c>
      <c r="D22" s="63" t="s">
        <v>6</v>
      </c>
      <c r="E22" s="64" t="s">
        <v>0</v>
      </c>
      <c r="F22" s="65" t="s">
        <v>2</v>
      </c>
      <c r="G22" s="67" t="s">
        <v>1</v>
      </c>
      <c r="H22" s="63" t="s">
        <v>6</v>
      </c>
      <c r="I22" s="62" t="s">
        <v>3</v>
      </c>
      <c r="J22" s="64" t="s">
        <v>0</v>
      </c>
      <c r="K22" s="79" t="s">
        <v>2</v>
      </c>
      <c r="X22" s="30"/>
      <c r="Y22" s="30"/>
      <c r="Z22" s="30"/>
    </row>
    <row r="23" spans="1:26" ht="15" customHeight="1">
      <c r="A23" s="116" t="s">
        <v>49</v>
      </c>
      <c r="B23" s="50" t="s">
        <v>1</v>
      </c>
      <c r="C23" s="64" t="s">
        <v>0</v>
      </c>
      <c r="D23" s="67" t="s">
        <v>1</v>
      </c>
      <c r="E23" s="63" t="s">
        <v>6</v>
      </c>
      <c r="F23" s="64" t="s">
        <v>0</v>
      </c>
      <c r="G23" s="65" t="s">
        <v>2</v>
      </c>
      <c r="H23" s="67" t="s">
        <v>1</v>
      </c>
      <c r="I23" s="63" t="s">
        <v>6</v>
      </c>
      <c r="J23" s="62" t="s">
        <v>3</v>
      </c>
      <c r="K23" s="80" t="s">
        <v>0</v>
      </c>
      <c r="X23" s="30"/>
      <c r="Y23" s="30"/>
      <c r="Z23" s="30"/>
    </row>
    <row r="24" spans="1:26">
      <c r="A24" s="116"/>
      <c r="B24" s="52" t="s">
        <v>0</v>
      </c>
      <c r="C24" s="67" t="s">
        <v>1</v>
      </c>
      <c r="D24" s="64" t="s">
        <v>0</v>
      </c>
      <c r="E24" s="67" t="s">
        <v>1</v>
      </c>
      <c r="F24" s="63" t="s">
        <v>6</v>
      </c>
      <c r="G24" s="64" t="s">
        <v>0</v>
      </c>
      <c r="H24" s="65" t="s">
        <v>2</v>
      </c>
      <c r="I24" s="67" t="s">
        <v>1</v>
      </c>
      <c r="J24" s="63" t="s">
        <v>6</v>
      </c>
      <c r="K24" s="82" t="s">
        <v>3</v>
      </c>
      <c r="X24" s="30"/>
      <c r="Y24" s="30"/>
      <c r="Z24" s="30"/>
    </row>
    <row r="25" spans="1:26">
      <c r="A25" s="116" t="s">
        <v>50</v>
      </c>
      <c r="B25" s="50" t="s">
        <v>1</v>
      </c>
      <c r="C25" s="64" t="s">
        <v>0</v>
      </c>
      <c r="D25" s="67" t="s">
        <v>1</v>
      </c>
      <c r="E25" s="64" t="s">
        <v>0</v>
      </c>
      <c r="F25" s="67" t="s">
        <v>1</v>
      </c>
      <c r="G25" s="63" t="s">
        <v>6</v>
      </c>
      <c r="H25" s="64" t="s">
        <v>0</v>
      </c>
      <c r="I25" s="65" t="s">
        <v>2</v>
      </c>
      <c r="J25" s="67" t="s">
        <v>1</v>
      </c>
      <c r="K25" s="81" t="s">
        <v>6</v>
      </c>
      <c r="X25" s="30"/>
      <c r="Y25" s="30"/>
      <c r="Z25" s="30"/>
    </row>
    <row r="26" spans="1:26">
      <c r="A26" s="116"/>
      <c r="B26" s="55" t="s">
        <v>31</v>
      </c>
      <c r="C26" s="67" t="s">
        <v>1</v>
      </c>
      <c r="D26" s="64" t="s">
        <v>0</v>
      </c>
      <c r="E26" s="67" t="s">
        <v>1</v>
      </c>
      <c r="F26" s="64" t="s">
        <v>0</v>
      </c>
      <c r="G26" s="67" t="s">
        <v>1</v>
      </c>
      <c r="H26" s="63" t="s">
        <v>6</v>
      </c>
      <c r="I26" s="64" t="s">
        <v>0</v>
      </c>
      <c r="J26" s="65" t="s">
        <v>2</v>
      </c>
      <c r="K26" s="77" t="s">
        <v>1</v>
      </c>
      <c r="X26" s="30"/>
      <c r="Y26" s="30"/>
      <c r="Z26" s="30"/>
    </row>
    <row r="27" spans="1:26">
      <c r="A27" s="116" t="s">
        <v>51</v>
      </c>
      <c r="B27" s="50" t="s">
        <v>1</v>
      </c>
      <c r="C27" s="68" t="s">
        <v>4</v>
      </c>
      <c r="D27" s="67" t="s">
        <v>1</v>
      </c>
      <c r="E27" s="64" t="s">
        <v>0</v>
      </c>
      <c r="F27" s="67" t="s">
        <v>1</v>
      </c>
      <c r="G27" s="64" t="s">
        <v>0</v>
      </c>
      <c r="H27" s="67" t="s">
        <v>1</v>
      </c>
      <c r="I27" s="63" t="s">
        <v>6</v>
      </c>
      <c r="J27" s="64" t="s">
        <v>0</v>
      </c>
      <c r="K27" s="79" t="s">
        <v>2</v>
      </c>
      <c r="X27" s="30"/>
      <c r="Y27" s="30"/>
      <c r="Z27" s="30"/>
    </row>
    <row r="28" spans="1:26">
      <c r="A28" s="116"/>
      <c r="B28" s="49" t="s">
        <v>5</v>
      </c>
      <c r="C28" s="67" t="s">
        <v>1</v>
      </c>
      <c r="D28" s="68" t="s">
        <v>4</v>
      </c>
      <c r="E28" s="67" t="s">
        <v>1</v>
      </c>
      <c r="F28" s="64" t="s">
        <v>0</v>
      </c>
      <c r="G28" s="67" t="s">
        <v>1</v>
      </c>
      <c r="H28" s="64" t="s">
        <v>0</v>
      </c>
      <c r="I28" s="67" t="s">
        <v>1</v>
      </c>
      <c r="J28" s="63" t="s">
        <v>6</v>
      </c>
      <c r="K28" s="80" t="s">
        <v>0</v>
      </c>
      <c r="X28" s="30"/>
      <c r="Y28" s="30"/>
      <c r="Z28" s="30"/>
    </row>
    <row r="29" spans="1:26">
      <c r="A29" s="116" t="s">
        <v>52</v>
      </c>
      <c r="B29" s="51" t="s">
        <v>2</v>
      </c>
      <c r="C29" s="66" t="s">
        <v>5</v>
      </c>
      <c r="D29" s="67" t="s">
        <v>1</v>
      </c>
      <c r="E29" s="68" t="s">
        <v>4</v>
      </c>
      <c r="F29" s="67" t="s">
        <v>1</v>
      </c>
      <c r="G29" s="64" t="s">
        <v>0</v>
      </c>
      <c r="H29" s="67" t="s">
        <v>1</v>
      </c>
      <c r="I29" s="64" t="s">
        <v>0</v>
      </c>
      <c r="J29" s="67" t="s">
        <v>1</v>
      </c>
      <c r="K29" s="81" t="s">
        <v>6</v>
      </c>
      <c r="X29" s="30"/>
      <c r="Y29" s="30"/>
      <c r="Z29" s="30"/>
    </row>
    <row r="30" spans="1:26">
      <c r="A30" s="116"/>
      <c r="B30" s="52" t="s">
        <v>0</v>
      </c>
      <c r="C30" s="65" t="s">
        <v>2</v>
      </c>
      <c r="D30" s="66" t="s">
        <v>5</v>
      </c>
      <c r="E30" s="67" t="s">
        <v>1</v>
      </c>
      <c r="F30" s="68" t="s">
        <v>4</v>
      </c>
      <c r="G30" s="67" t="s">
        <v>1</v>
      </c>
      <c r="H30" s="64" t="s">
        <v>0</v>
      </c>
      <c r="I30" s="67" t="s">
        <v>1</v>
      </c>
      <c r="J30" s="64" t="s">
        <v>0</v>
      </c>
      <c r="K30" s="77" t="s">
        <v>1</v>
      </c>
      <c r="X30" s="30"/>
      <c r="Y30" s="30"/>
      <c r="Z30" s="30"/>
    </row>
    <row r="31" spans="1:26">
      <c r="A31" s="116" t="s">
        <v>53</v>
      </c>
      <c r="B31" s="54" t="s">
        <v>6</v>
      </c>
      <c r="C31" s="64" t="s">
        <v>0</v>
      </c>
      <c r="D31" s="65" t="s">
        <v>2</v>
      </c>
      <c r="E31" s="66" t="s">
        <v>5</v>
      </c>
      <c r="F31" s="67" t="s">
        <v>1</v>
      </c>
      <c r="G31" s="68" t="s">
        <v>4</v>
      </c>
      <c r="H31" s="67" t="s">
        <v>1</v>
      </c>
      <c r="I31" s="64" t="s">
        <v>0</v>
      </c>
      <c r="J31" s="67" t="s">
        <v>1</v>
      </c>
      <c r="K31" s="80" t="s">
        <v>0</v>
      </c>
      <c r="X31" s="30"/>
      <c r="Y31" s="30"/>
      <c r="Z31" s="30"/>
    </row>
    <row r="32" spans="1:26">
      <c r="A32" s="116"/>
      <c r="B32" s="53" t="s">
        <v>3</v>
      </c>
      <c r="C32" s="63" t="s">
        <v>6</v>
      </c>
      <c r="D32" s="64" t="s">
        <v>0</v>
      </c>
      <c r="E32" s="65" t="s">
        <v>2</v>
      </c>
      <c r="F32" s="66" t="s">
        <v>5</v>
      </c>
      <c r="G32" s="67" t="s">
        <v>1</v>
      </c>
      <c r="H32" s="68" t="s">
        <v>4</v>
      </c>
      <c r="I32" s="67" t="s">
        <v>1</v>
      </c>
      <c r="J32" s="64" t="s">
        <v>0</v>
      </c>
      <c r="K32" s="77" t="s">
        <v>1</v>
      </c>
      <c r="X32" s="30"/>
      <c r="Y32" s="30"/>
      <c r="Z32" s="30"/>
    </row>
    <row r="33" spans="1:38">
      <c r="A33" s="116" t="s">
        <v>54</v>
      </c>
      <c r="B33" s="50" t="s">
        <v>1</v>
      </c>
      <c r="C33" s="62" t="s">
        <v>3</v>
      </c>
      <c r="D33" s="63" t="s">
        <v>6</v>
      </c>
      <c r="E33" s="64" t="s">
        <v>0</v>
      </c>
      <c r="F33" s="65" t="s">
        <v>2</v>
      </c>
      <c r="G33" s="66" t="s">
        <v>5</v>
      </c>
      <c r="H33" s="67" t="s">
        <v>1</v>
      </c>
      <c r="I33" s="68" t="s">
        <v>4</v>
      </c>
      <c r="J33" s="67" t="s">
        <v>1</v>
      </c>
      <c r="K33" s="80" t="s">
        <v>0</v>
      </c>
      <c r="X33" s="30"/>
      <c r="Y33" s="30"/>
      <c r="Z33" s="30"/>
    </row>
    <row r="34" spans="1:38" ht="15.75" thickBot="1">
      <c r="A34" s="117"/>
      <c r="B34" s="84" t="s">
        <v>31</v>
      </c>
      <c r="C34" s="84" t="s">
        <v>31</v>
      </c>
      <c r="D34" s="85" t="s">
        <v>3</v>
      </c>
      <c r="E34" s="86" t="s">
        <v>6</v>
      </c>
      <c r="F34" s="87" t="s">
        <v>0</v>
      </c>
      <c r="G34" s="88" t="s">
        <v>2</v>
      </c>
      <c r="H34" s="89" t="s">
        <v>5</v>
      </c>
      <c r="I34" s="90" t="s">
        <v>1</v>
      </c>
      <c r="J34" s="91" t="s">
        <v>4</v>
      </c>
      <c r="K34" s="92" t="s">
        <v>1</v>
      </c>
      <c r="X34" s="30"/>
      <c r="Y34" s="30"/>
      <c r="Z34" s="30"/>
    </row>
    <row r="35" spans="1:38">
      <c r="A35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Y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</row>
    <row r="36" spans="1:38">
      <c r="A3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Y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</row>
  </sheetData>
  <mergeCells count="15">
    <mergeCell ref="A1:K1"/>
    <mergeCell ref="A21:A22"/>
    <mergeCell ref="A8:A10"/>
    <mergeCell ref="B8:H8"/>
    <mergeCell ref="A11:A12"/>
    <mergeCell ref="A13:A14"/>
    <mergeCell ref="A15:A16"/>
    <mergeCell ref="A17:A18"/>
    <mergeCell ref="A19:A20"/>
    <mergeCell ref="A33:A34"/>
    <mergeCell ref="A23:A24"/>
    <mergeCell ref="A25:A26"/>
    <mergeCell ref="A27:A28"/>
    <mergeCell ref="A29:A30"/>
    <mergeCell ref="A31:A3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T35"/>
  <sheetViews>
    <sheetView view="pageBreakPreview" zoomScale="80" zoomScaleNormal="80" zoomScaleSheetLayoutView="80" workbookViewId="0">
      <selection activeCell="F22" sqref="F22"/>
    </sheetView>
  </sheetViews>
  <sheetFormatPr baseColWidth="10" defaultRowHeight="15"/>
  <cols>
    <col min="1" max="1" width="15.28515625" style="27" customWidth="1"/>
    <col min="2" max="43" width="6.7109375" customWidth="1"/>
  </cols>
  <sheetData>
    <row r="1" spans="1:46" s="1" customFormat="1" ht="69.95" customHeight="1">
      <c r="A1" s="118" t="s">
        <v>59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</row>
    <row r="2" spans="1:46" s="1" customFormat="1" ht="15" customHeight="1">
      <c r="A2" s="33"/>
      <c r="B2" s="33"/>
      <c r="C2" s="33"/>
      <c r="D2" s="33"/>
      <c r="E2" s="33"/>
      <c r="F2" s="34"/>
      <c r="G2" s="34"/>
      <c r="H2" s="34"/>
      <c r="I2" s="34"/>
      <c r="J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</row>
    <row r="3" spans="1:46" s="1" customFormat="1" ht="15" customHeight="1">
      <c r="A3" s="33"/>
      <c r="B3" s="35">
        <v>1</v>
      </c>
      <c r="C3" s="33" t="s">
        <v>0</v>
      </c>
      <c r="D3" s="33"/>
      <c r="E3" s="36">
        <v>5</v>
      </c>
      <c r="F3" s="33" t="s">
        <v>4</v>
      </c>
      <c r="G3" s="34"/>
      <c r="H3" s="34"/>
      <c r="I3" s="34"/>
      <c r="J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</row>
    <row r="4" spans="1:46" s="1" customFormat="1" ht="15" customHeight="1">
      <c r="A4" s="33"/>
      <c r="B4" s="37">
        <v>2</v>
      </c>
      <c r="C4" s="33" t="s">
        <v>1</v>
      </c>
      <c r="D4" s="33"/>
      <c r="E4" s="38">
        <v>6</v>
      </c>
      <c r="F4" s="33" t="s">
        <v>5</v>
      </c>
      <c r="G4" s="34"/>
      <c r="H4" s="34"/>
      <c r="I4" s="34"/>
      <c r="J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</row>
    <row r="5" spans="1:46" s="1" customFormat="1" ht="15" customHeight="1">
      <c r="A5" s="33"/>
      <c r="B5" s="39">
        <v>3</v>
      </c>
      <c r="C5" s="33" t="s">
        <v>2</v>
      </c>
      <c r="D5" s="33"/>
      <c r="E5" s="40">
        <v>7</v>
      </c>
      <c r="F5" s="33" t="s">
        <v>6</v>
      </c>
      <c r="G5" s="34"/>
      <c r="H5" s="34"/>
      <c r="I5" s="34"/>
      <c r="J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</row>
    <row r="6" spans="1:46" s="1" customFormat="1" ht="15" customHeight="1">
      <c r="A6" s="33"/>
      <c r="B6" s="42">
        <v>4</v>
      </c>
      <c r="C6" s="33" t="s">
        <v>3</v>
      </c>
      <c r="D6" s="33"/>
      <c r="E6" s="31"/>
      <c r="F6" s="41"/>
      <c r="G6" s="34"/>
      <c r="H6" s="34"/>
      <c r="I6" s="34"/>
      <c r="J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46" s="1" customFormat="1" ht="15" customHeight="1" thickBot="1">
      <c r="A7" s="33"/>
      <c r="B7" s="33"/>
      <c r="C7" s="33"/>
      <c r="D7" s="33"/>
      <c r="E7" s="33"/>
      <c r="F7" s="34"/>
      <c r="G7" s="34"/>
      <c r="H7" s="34"/>
      <c r="I7" s="34"/>
      <c r="J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</row>
    <row r="8" spans="1:46">
      <c r="A8" s="120" t="s">
        <v>32</v>
      </c>
      <c r="B8" s="123" t="s">
        <v>33</v>
      </c>
      <c r="C8" s="123"/>
      <c r="D8" s="123"/>
      <c r="E8" s="123"/>
      <c r="F8" s="123"/>
      <c r="G8" s="123"/>
      <c r="H8" s="123"/>
      <c r="I8" s="59" t="s">
        <v>34</v>
      </c>
      <c r="J8" s="59"/>
      <c r="K8" s="60"/>
    </row>
    <row r="9" spans="1:46">
      <c r="A9" s="121"/>
      <c r="B9" s="46" t="s">
        <v>39</v>
      </c>
      <c r="C9" s="46" t="s">
        <v>60</v>
      </c>
      <c r="D9" s="46" t="s">
        <v>61</v>
      </c>
      <c r="E9" s="46" t="s">
        <v>35</v>
      </c>
      <c r="F9" s="46" t="s">
        <v>36</v>
      </c>
      <c r="G9" s="46" t="s">
        <v>37</v>
      </c>
      <c r="H9" s="46" t="s">
        <v>38</v>
      </c>
      <c r="I9" s="46" t="s">
        <v>39</v>
      </c>
      <c r="J9" s="46" t="s">
        <v>60</v>
      </c>
      <c r="K9" s="46" t="s">
        <v>61</v>
      </c>
    </row>
    <row r="10" spans="1:46" ht="15.75" thickBot="1">
      <c r="A10" s="122"/>
      <c r="B10" s="57">
        <v>28</v>
      </c>
      <c r="C10" s="57">
        <v>29</v>
      </c>
      <c r="D10" s="57">
        <v>30</v>
      </c>
      <c r="E10" s="57">
        <v>31</v>
      </c>
      <c r="F10" s="57">
        <v>1</v>
      </c>
      <c r="G10" s="57">
        <v>2</v>
      </c>
      <c r="H10" s="57">
        <v>3</v>
      </c>
      <c r="I10" s="57">
        <v>4</v>
      </c>
      <c r="J10" s="57">
        <v>5</v>
      </c>
      <c r="K10" s="58">
        <v>6</v>
      </c>
    </row>
    <row r="11" spans="1:46" ht="15" customHeight="1">
      <c r="A11" s="124" t="s">
        <v>43</v>
      </c>
      <c r="B11" s="47" t="s">
        <v>5</v>
      </c>
      <c r="C11" s="69" t="s">
        <v>31</v>
      </c>
      <c r="D11" s="69" t="s">
        <v>31</v>
      </c>
      <c r="E11" s="70" t="s">
        <v>3</v>
      </c>
      <c r="F11" s="71" t="s">
        <v>6</v>
      </c>
      <c r="G11" s="72" t="s">
        <v>0</v>
      </c>
      <c r="H11" s="73" t="s">
        <v>2</v>
      </c>
      <c r="I11" s="74" t="s">
        <v>5</v>
      </c>
      <c r="J11" s="75" t="s">
        <v>1</v>
      </c>
      <c r="K11" s="76" t="s">
        <v>4</v>
      </c>
      <c r="X11" s="30"/>
      <c r="Y11" s="30"/>
      <c r="Z11" s="30"/>
    </row>
    <row r="12" spans="1:46">
      <c r="A12" s="116"/>
      <c r="B12" s="48" t="s">
        <v>4</v>
      </c>
      <c r="C12" s="66" t="s">
        <v>5</v>
      </c>
      <c r="D12" s="65" t="s">
        <v>2</v>
      </c>
      <c r="E12" s="67" t="s">
        <v>1</v>
      </c>
      <c r="F12" s="62" t="s">
        <v>3</v>
      </c>
      <c r="G12" s="63" t="s">
        <v>6</v>
      </c>
      <c r="H12" s="64" t="s">
        <v>0</v>
      </c>
      <c r="I12" s="65" t="s">
        <v>2</v>
      </c>
      <c r="J12" s="66" t="s">
        <v>5</v>
      </c>
      <c r="K12" s="77" t="s">
        <v>1</v>
      </c>
      <c r="X12" s="30"/>
      <c r="Y12" s="30"/>
      <c r="Z12" s="30"/>
    </row>
    <row r="13" spans="1:46">
      <c r="A13" s="116" t="s">
        <v>44</v>
      </c>
      <c r="B13" s="51" t="s">
        <v>2</v>
      </c>
      <c r="C13" s="68" t="s">
        <v>4</v>
      </c>
      <c r="D13" s="66" t="s">
        <v>5</v>
      </c>
      <c r="E13" s="65" t="s">
        <v>2</v>
      </c>
      <c r="F13" s="67" t="s">
        <v>1</v>
      </c>
      <c r="G13" s="62" t="s">
        <v>3</v>
      </c>
      <c r="H13" s="63" t="s">
        <v>6</v>
      </c>
      <c r="I13" s="64" t="s">
        <v>0</v>
      </c>
      <c r="J13" s="65" t="s">
        <v>2</v>
      </c>
      <c r="K13" s="78" t="s">
        <v>5</v>
      </c>
      <c r="X13" s="30"/>
      <c r="Y13" s="30"/>
      <c r="Z13" s="30"/>
    </row>
    <row r="14" spans="1:46">
      <c r="A14" s="116"/>
      <c r="B14" s="52" t="s">
        <v>0</v>
      </c>
      <c r="C14" s="65" t="s">
        <v>2</v>
      </c>
      <c r="D14" s="68" t="s">
        <v>4</v>
      </c>
      <c r="E14" s="66" t="s">
        <v>5</v>
      </c>
      <c r="F14" s="65" t="s">
        <v>2</v>
      </c>
      <c r="G14" s="67" t="s">
        <v>1</v>
      </c>
      <c r="H14" s="62" t="s">
        <v>3</v>
      </c>
      <c r="I14" s="63" t="s">
        <v>6</v>
      </c>
      <c r="J14" s="64" t="s">
        <v>0</v>
      </c>
      <c r="K14" s="79" t="s">
        <v>2</v>
      </c>
      <c r="X14" s="30"/>
      <c r="Y14" s="30"/>
      <c r="Z14" s="30"/>
    </row>
    <row r="15" spans="1:46">
      <c r="A15" s="116" t="s">
        <v>49</v>
      </c>
      <c r="B15" s="53" t="s">
        <v>3</v>
      </c>
      <c r="C15" s="64" t="s">
        <v>0</v>
      </c>
      <c r="D15" s="65" t="s">
        <v>2</v>
      </c>
      <c r="E15" s="68" t="s">
        <v>4</v>
      </c>
      <c r="F15" s="66" t="s">
        <v>5</v>
      </c>
      <c r="G15" s="65" t="s">
        <v>2</v>
      </c>
      <c r="H15" s="67" t="s">
        <v>1</v>
      </c>
      <c r="I15" s="62" t="s">
        <v>3</v>
      </c>
      <c r="J15" s="63" t="s">
        <v>6</v>
      </c>
      <c r="K15" s="80" t="s">
        <v>0</v>
      </c>
      <c r="X15" s="30"/>
      <c r="Y15" s="30"/>
      <c r="Z15" s="30"/>
    </row>
    <row r="16" spans="1:46">
      <c r="A16" s="116"/>
      <c r="B16" s="54" t="s">
        <v>6</v>
      </c>
      <c r="C16" s="62" t="s">
        <v>3</v>
      </c>
      <c r="D16" s="64" t="s">
        <v>0</v>
      </c>
      <c r="E16" s="65" t="s">
        <v>2</v>
      </c>
      <c r="F16" s="68" t="s">
        <v>4</v>
      </c>
      <c r="G16" s="66" t="s">
        <v>5</v>
      </c>
      <c r="H16" s="65" t="s">
        <v>2</v>
      </c>
      <c r="I16" s="67" t="s">
        <v>1</v>
      </c>
      <c r="J16" s="62" t="s">
        <v>3</v>
      </c>
      <c r="K16" s="81" t="s">
        <v>6</v>
      </c>
      <c r="X16" s="30"/>
      <c r="Y16" s="30"/>
      <c r="Z16" s="30"/>
    </row>
    <row r="17" spans="1:26">
      <c r="A17" s="116" t="s">
        <v>50</v>
      </c>
      <c r="B17" s="50" t="s">
        <v>1</v>
      </c>
      <c r="C17" s="63" t="s">
        <v>6</v>
      </c>
      <c r="D17" s="62" t="s">
        <v>3</v>
      </c>
      <c r="E17" s="64" t="s">
        <v>0</v>
      </c>
      <c r="F17" s="65" t="s">
        <v>2</v>
      </c>
      <c r="G17" s="68" t="s">
        <v>4</v>
      </c>
      <c r="H17" s="66" t="s">
        <v>5</v>
      </c>
      <c r="I17" s="65" t="s">
        <v>2</v>
      </c>
      <c r="J17" s="67" t="s">
        <v>1</v>
      </c>
      <c r="K17" s="82" t="s">
        <v>3</v>
      </c>
      <c r="X17" s="30"/>
      <c r="Y17" s="30"/>
      <c r="Z17" s="30"/>
    </row>
    <row r="18" spans="1:26">
      <c r="A18" s="116"/>
      <c r="B18" s="51" t="s">
        <v>2</v>
      </c>
      <c r="C18" s="67" t="s">
        <v>1</v>
      </c>
      <c r="D18" s="63" t="s">
        <v>6</v>
      </c>
      <c r="E18" s="62" t="s">
        <v>3</v>
      </c>
      <c r="F18" s="64" t="s">
        <v>0</v>
      </c>
      <c r="G18" s="65" t="s">
        <v>2</v>
      </c>
      <c r="H18" s="68" t="s">
        <v>4</v>
      </c>
      <c r="I18" s="66" t="s">
        <v>5</v>
      </c>
      <c r="J18" s="65" t="s">
        <v>2</v>
      </c>
      <c r="K18" s="77" t="s">
        <v>1</v>
      </c>
      <c r="X18" s="30"/>
      <c r="Y18" s="30"/>
      <c r="Z18" s="30"/>
    </row>
    <row r="19" spans="1:26">
      <c r="A19" s="125" t="s">
        <v>54</v>
      </c>
      <c r="B19" s="52" t="s">
        <v>0</v>
      </c>
      <c r="C19" s="65" t="s">
        <v>2</v>
      </c>
      <c r="D19" s="67" t="s">
        <v>1</v>
      </c>
      <c r="E19" s="63" t="s">
        <v>6</v>
      </c>
      <c r="F19" s="62" t="s">
        <v>3</v>
      </c>
      <c r="G19" s="64" t="s">
        <v>0</v>
      </c>
      <c r="H19" s="65" t="s">
        <v>2</v>
      </c>
      <c r="I19" s="68" t="s">
        <v>4</v>
      </c>
      <c r="J19" s="66" t="s">
        <v>5</v>
      </c>
      <c r="K19" s="79" t="s">
        <v>2</v>
      </c>
      <c r="X19" s="30"/>
      <c r="Y19" s="30"/>
      <c r="Z19" s="30"/>
    </row>
    <row r="20" spans="1:26">
      <c r="A20" s="127"/>
      <c r="B20" s="54" t="s">
        <v>6</v>
      </c>
      <c r="C20" s="64" t="s">
        <v>0</v>
      </c>
      <c r="D20" s="65" t="s">
        <v>2</v>
      </c>
      <c r="E20" s="67" t="s">
        <v>1</v>
      </c>
      <c r="F20" s="63" t="s">
        <v>6</v>
      </c>
      <c r="G20" s="62" t="s">
        <v>3</v>
      </c>
      <c r="H20" s="64" t="s">
        <v>0</v>
      </c>
      <c r="I20" s="65" t="s">
        <v>2</v>
      </c>
      <c r="J20" s="68" t="s">
        <v>4</v>
      </c>
      <c r="K20" s="78" t="s">
        <v>5</v>
      </c>
      <c r="X20" s="30"/>
      <c r="Y20" s="30"/>
      <c r="Z20" s="30"/>
    </row>
    <row r="21" spans="1:26">
      <c r="A21" s="127"/>
      <c r="B21" s="50" t="s">
        <v>1</v>
      </c>
      <c r="C21" s="55" t="s">
        <v>31</v>
      </c>
      <c r="D21" s="64" t="s">
        <v>0</v>
      </c>
      <c r="E21" s="65" t="s">
        <v>2</v>
      </c>
      <c r="F21" s="67" t="s">
        <v>1</v>
      </c>
      <c r="G21" s="63" t="s">
        <v>6</v>
      </c>
      <c r="H21" s="62" t="s">
        <v>3</v>
      </c>
      <c r="I21" s="64" t="s">
        <v>0</v>
      </c>
      <c r="J21" s="65" t="s">
        <v>2</v>
      </c>
      <c r="K21" s="83" t="s">
        <v>4</v>
      </c>
      <c r="X21" s="30"/>
      <c r="Y21" s="30"/>
      <c r="Z21" s="30"/>
    </row>
    <row r="22" spans="1:26">
      <c r="A22" s="126"/>
      <c r="B22" s="52" t="s">
        <v>0</v>
      </c>
      <c r="C22" s="67" t="s">
        <v>1</v>
      </c>
      <c r="D22" s="63" t="s">
        <v>6</v>
      </c>
      <c r="E22" s="64" t="s">
        <v>0</v>
      </c>
      <c r="F22" s="65" t="s">
        <v>2</v>
      </c>
      <c r="G22" s="67" t="s">
        <v>1</v>
      </c>
      <c r="H22" s="63" t="s">
        <v>6</v>
      </c>
      <c r="I22" s="62" t="s">
        <v>3</v>
      </c>
      <c r="J22" s="64" t="s">
        <v>0</v>
      </c>
      <c r="K22" s="79" t="s">
        <v>2</v>
      </c>
      <c r="X22" s="30"/>
      <c r="Y22" s="30"/>
      <c r="Z22" s="30"/>
    </row>
    <row r="23" spans="1:26" ht="15" customHeight="1">
      <c r="A23" s="125" t="s">
        <v>55</v>
      </c>
      <c r="B23" s="50" t="s">
        <v>1</v>
      </c>
      <c r="C23" s="64" t="s">
        <v>0</v>
      </c>
      <c r="D23" s="67" t="s">
        <v>1</v>
      </c>
      <c r="E23" s="63" t="s">
        <v>6</v>
      </c>
      <c r="F23" s="64" t="s">
        <v>0</v>
      </c>
      <c r="G23" s="65" t="s">
        <v>2</v>
      </c>
      <c r="H23" s="67" t="s">
        <v>1</v>
      </c>
      <c r="I23" s="63" t="s">
        <v>6</v>
      </c>
      <c r="J23" s="62" t="s">
        <v>3</v>
      </c>
      <c r="K23" s="80" t="s">
        <v>0</v>
      </c>
      <c r="X23" s="30"/>
      <c r="Y23" s="30"/>
      <c r="Z23" s="30"/>
    </row>
    <row r="24" spans="1:26">
      <c r="A24" s="126"/>
      <c r="B24" s="52" t="s">
        <v>0</v>
      </c>
      <c r="C24" s="67" t="s">
        <v>1</v>
      </c>
      <c r="D24" s="64" t="s">
        <v>0</v>
      </c>
      <c r="E24" s="67" t="s">
        <v>1</v>
      </c>
      <c r="F24" s="63" t="s">
        <v>6</v>
      </c>
      <c r="G24" s="64" t="s">
        <v>0</v>
      </c>
      <c r="H24" s="65" t="s">
        <v>2</v>
      </c>
      <c r="I24" s="67" t="s">
        <v>1</v>
      </c>
      <c r="J24" s="63" t="s">
        <v>6</v>
      </c>
      <c r="K24" s="82" t="s">
        <v>3</v>
      </c>
      <c r="X24" s="30"/>
      <c r="Y24" s="30"/>
      <c r="Z24" s="30"/>
    </row>
    <row r="25" spans="1:26">
      <c r="A25" s="125" t="s">
        <v>56</v>
      </c>
      <c r="B25" s="50" t="s">
        <v>1</v>
      </c>
      <c r="C25" s="64" t="s">
        <v>0</v>
      </c>
      <c r="D25" s="67" t="s">
        <v>1</v>
      </c>
      <c r="E25" s="64" t="s">
        <v>0</v>
      </c>
      <c r="F25" s="67" t="s">
        <v>1</v>
      </c>
      <c r="G25" s="63" t="s">
        <v>6</v>
      </c>
      <c r="H25" s="64" t="s">
        <v>0</v>
      </c>
      <c r="I25" s="65" t="s">
        <v>2</v>
      </c>
      <c r="J25" s="67" t="s">
        <v>1</v>
      </c>
      <c r="K25" s="81" t="s">
        <v>6</v>
      </c>
      <c r="X25" s="30"/>
      <c r="Y25" s="30"/>
      <c r="Z25" s="30"/>
    </row>
    <row r="26" spans="1:26">
      <c r="A26" s="127"/>
      <c r="B26" s="55" t="s">
        <v>31</v>
      </c>
      <c r="C26" s="67" t="s">
        <v>1</v>
      </c>
      <c r="D26" s="64" t="s">
        <v>0</v>
      </c>
      <c r="E26" s="67" t="s">
        <v>1</v>
      </c>
      <c r="F26" s="64" t="s">
        <v>0</v>
      </c>
      <c r="G26" s="67" t="s">
        <v>1</v>
      </c>
      <c r="H26" s="63" t="s">
        <v>6</v>
      </c>
      <c r="I26" s="64" t="s">
        <v>0</v>
      </c>
      <c r="J26" s="65" t="s">
        <v>2</v>
      </c>
      <c r="K26" s="77" t="s">
        <v>1</v>
      </c>
      <c r="X26" s="30"/>
      <c r="Y26" s="30"/>
      <c r="Z26" s="30"/>
    </row>
    <row r="27" spans="1:26">
      <c r="A27" s="127"/>
      <c r="B27" s="50" t="s">
        <v>1</v>
      </c>
      <c r="C27" s="68" t="s">
        <v>4</v>
      </c>
      <c r="D27" s="67" t="s">
        <v>1</v>
      </c>
      <c r="E27" s="64" t="s">
        <v>0</v>
      </c>
      <c r="F27" s="67" t="s">
        <v>1</v>
      </c>
      <c r="G27" s="64" t="s">
        <v>0</v>
      </c>
      <c r="H27" s="67" t="s">
        <v>1</v>
      </c>
      <c r="I27" s="63" t="s">
        <v>6</v>
      </c>
      <c r="J27" s="64" t="s">
        <v>0</v>
      </c>
      <c r="K27" s="79" t="s">
        <v>2</v>
      </c>
      <c r="X27" s="30"/>
      <c r="Y27" s="30"/>
      <c r="Z27" s="30"/>
    </row>
    <row r="28" spans="1:26">
      <c r="A28" s="126"/>
      <c r="B28" s="49" t="s">
        <v>5</v>
      </c>
      <c r="C28" s="67" t="s">
        <v>1</v>
      </c>
      <c r="D28" s="68" t="s">
        <v>4</v>
      </c>
      <c r="E28" s="67" t="s">
        <v>1</v>
      </c>
      <c r="F28" s="64" t="s">
        <v>0</v>
      </c>
      <c r="G28" s="67" t="s">
        <v>1</v>
      </c>
      <c r="H28" s="64" t="s">
        <v>0</v>
      </c>
      <c r="I28" s="67" t="s">
        <v>1</v>
      </c>
      <c r="J28" s="63" t="s">
        <v>6</v>
      </c>
      <c r="K28" s="80" t="s">
        <v>0</v>
      </c>
      <c r="X28" s="30"/>
      <c r="Y28" s="30"/>
      <c r="Z28" s="30"/>
    </row>
    <row r="29" spans="1:26">
      <c r="A29" s="125" t="s">
        <v>57</v>
      </c>
      <c r="B29" s="51" t="s">
        <v>2</v>
      </c>
      <c r="C29" s="66" t="s">
        <v>5</v>
      </c>
      <c r="D29" s="67" t="s">
        <v>1</v>
      </c>
      <c r="E29" s="68" t="s">
        <v>4</v>
      </c>
      <c r="F29" s="67" t="s">
        <v>1</v>
      </c>
      <c r="G29" s="64" t="s">
        <v>0</v>
      </c>
      <c r="H29" s="67" t="s">
        <v>1</v>
      </c>
      <c r="I29" s="64" t="s">
        <v>0</v>
      </c>
      <c r="J29" s="67" t="s">
        <v>1</v>
      </c>
      <c r="K29" s="81" t="s">
        <v>6</v>
      </c>
      <c r="X29" s="30"/>
      <c r="Y29" s="30"/>
      <c r="Z29" s="30"/>
    </row>
    <row r="30" spans="1:26">
      <c r="A30" s="126"/>
      <c r="B30" s="52" t="s">
        <v>0</v>
      </c>
      <c r="C30" s="65" t="s">
        <v>2</v>
      </c>
      <c r="D30" s="66" t="s">
        <v>5</v>
      </c>
      <c r="E30" s="67" t="s">
        <v>1</v>
      </c>
      <c r="F30" s="68" t="s">
        <v>4</v>
      </c>
      <c r="G30" s="67" t="s">
        <v>1</v>
      </c>
      <c r="H30" s="64" t="s">
        <v>0</v>
      </c>
      <c r="I30" s="67" t="s">
        <v>1</v>
      </c>
      <c r="J30" s="64" t="s">
        <v>0</v>
      </c>
      <c r="K30" s="77" t="s">
        <v>1</v>
      </c>
      <c r="X30" s="30"/>
      <c r="Y30" s="30"/>
      <c r="Z30" s="30"/>
    </row>
    <row r="31" spans="1:26">
      <c r="A31" s="125" t="s">
        <v>58</v>
      </c>
      <c r="B31" s="54" t="s">
        <v>6</v>
      </c>
      <c r="C31" s="64" t="s">
        <v>0</v>
      </c>
      <c r="D31" s="65" t="s">
        <v>2</v>
      </c>
      <c r="E31" s="66" t="s">
        <v>5</v>
      </c>
      <c r="F31" s="67" t="s">
        <v>1</v>
      </c>
      <c r="G31" s="68" t="s">
        <v>4</v>
      </c>
      <c r="H31" s="67" t="s">
        <v>1</v>
      </c>
      <c r="I31" s="64" t="s">
        <v>0</v>
      </c>
      <c r="J31" s="67" t="s">
        <v>1</v>
      </c>
      <c r="K31" s="80" t="s">
        <v>0</v>
      </c>
      <c r="X31" s="30"/>
      <c r="Y31" s="30"/>
      <c r="Z31" s="30"/>
    </row>
    <row r="32" spans="1:26">
      <c r="A32" s="127"/>
      <c r="B32" s="53" t="s">
        <v>3</v>
      </c>
      <c r="C32" s="63" t="s">
        <v>6</v>
      </c>
      <c r="D32" s="64" t="s">
        <v>0</v>
      </c>
      <c r="E32" s="65" t="s">
        <v>2</v>
      </c>
      <c r="F32" s="66" t="s">
        <v>5</v>
      </c>
      <c r="G32" s="67" t="s">
        <v>1</v>
      </c>
      <c r="H32" s="68" t="s">
        <v>4</v>
      </c>
      <c r="I32" s="67" t="s">
        <v>1</v>
      </c>
      <c r="J32" s="64" t="s">
        <v>0</v>
      </c>
      <c r="K32" s="77" t="s">
        <v>1</v>
      </c>
      <c r="X32" s="30"/>
      <c r="Y32" s="30"/>
      <c r="Z32" s="30"/>
    </row>
    <row r="33" spans="1:38">
      <c r="A33" s="127"/>
      <c r="B33" s="50" t="s">
        <v>1</v>
      </c>
      <c r="C33" s="62" t="s">
        <v>3</v>
      </c>
      <c r="D33" s="63" t="s">
        <v>6</v>
      </c>
      <c r="E33" s="64" t="s">
        <v>0</v>
      </c>
      <c r="F33" s="65" t="s">
        <v>2</v>
      </c>
      <c r="G33" s="66" t="s">
        <v>5</v>
      </c>
      <c r="H33" s="67" t="s">
        <v>1</v>
      </c>
      <c r="I33" s="68" t="s">
        <v>4</v>
      </c>
      <c r="J33" s="67" t="s">
        <v>1</v>
      </c>
      <c r="K33" s="80" t="s">
        <v>0</v>
      </c>
      <c r="X33" s="30"/>
      <c r="Y33" s="30"/>
      <c r="Z33" s="30"/>
    </row>
    <row r="34" spans="1:38" ht="15.75" thickBot="1">
      <c r="A34" s="128"/>
      <c r="B34" s="84" t="s">
        <v>31</v>
      </c>
      <c r="C34" s="84" t="s">
        <v>31</v>
      </c>
      <c r="D34" s="85" t="s">
        <v>3</v>
      </c>
      <c r="E34" s="86" t="s">
        <v>6</v>
      </c>
      <c r="F34" s="87" t="s">
        <v>0</v>
      </c>
      <c r="G34" s="88" t="s">
        <v>2</v>
      </c>
      <c r="H34" s="89" t="s">
        <v>5</v>
      </c>
      <c r="I34" s="90" t="s">
        <v>1</v>
      </c>
      <c r="J34" s="91" t="s">
        <v>4</v>
      </c>
      <c r="K34" s="92" t="s">
        <v>1</v>
      </c>
      <c r="X34" s="30"/>
      <c r="Y34" s="30"/>
      <c r="Z34" s="30"/>
    </row>
    <row r="35" spans="1:38">
      <c r="A35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Y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</row>
  </sheetData>
  <mergeCells count="12">
    <mergeCell ref="A29:A30"/>
    <mergeCell ref="A19:A22"/>
    <mergeCell ref="A25:A28"/>
    <mergeCell ref="A31:A34"/>
    <mergeCell ref="A17:A18"/>
    <mergeCell ref="A23:A24"/>
    <mergeCell ref="A15:A16"/>
    <mergeCell ref="A1:K1"/>
    <mergeCell ref="A8:A10"/>
    <mergeCell ref="B8:H8"/>
    <mergeCell ref="A11:A12"/>
    <mergeCell ref="A13:A14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4</vt:i4>
      </vt:variant>
    </vt:vector>
  </HeadingPairs>
  <TitlesOfParts>
    <vt:vector size="8" baseType="lpstr">
      <vt:lpstr>PREMISAS EDOMEX</vt:lpstr>
      <vt:lpstr>CONTEOS 30-70</vt:lpstr>
      <vt:lpstr>PATRÓN PAUTA RADIO</vt:lpstr>
      <vt:lpstr>PATRÓN PAUTA TELEVISIÓN</vt:lpstr>
      <vt:lpstr>'CONTEOS 30-70'!Área_de_impresión</vt:lpstr>
      <vt:lpstr>'PATRÓN PAUTA RADIO'!Área_de_impresión</vt:lpstr>
      <vt:lpstr>'PATRÓN PAUTA TELEVISIÓN'!Área_de_impresión</vt:lpstr>
      <vt:lpstr>'PREMISAS EDOMEX'!Área_de_impresión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2011-01-17T22:28:00Z</cp:lastPrinted>
  <dcterms:created xsi:type="dcterms:W3CDTF">2009-09-30T16:12:01Z</dcterms:created>
  <dcterms:modified xsi:type="dcterms:W3CDTF">2011-02-01T18:50:38Z</dcterms:modified>
</cp:coreProperties>
</file>