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15" windowWidth="9390" windowHeight="4455" tabRatio="678" firstSheet="3" activeTab="3"/>
  </bookViews>
  <sheets>
    <sheet name="PRECAMPAÑA 30 seg" sheetId="5" state="hidden" r:id="rId1"/>
    <sheet name="TV" sheetId="2" state="hidden" r:id="rId2"/>
    <sheet name="Hoja3" sheetId="3" state="hidden" r:id="rId3"/>
    <sheet name="PREMISAS PRE" sheetId="30" r:id="rId4"/>
    <sheet name="CONTEOS 30-70 PRE" sheetId="31" r:id="rId5"/>
    <sheet name="PATRON PRE" sheetId="32" r:id="rId6"/>
    <sheet name="PREMISAS CAM" sheetId="42" r:id="rId7"/>
    <sheet name="CONTEOS 30-70 CAM" sheetId="43" r:id="rId8"/>
    <sheet name="PATRON CAM" sheetId="40" r:id="rId9"/>
    <sheet name="PERIODO COMP" sheetId="37" r:id="rId10"/>
  </sheets>
  <definedNames>
    <definedName name="_xlnm.Print_Area" localSheetId="7">'CONTEOS 30-70 CAM'!$A$1:$H$13</definedName>
    <definedName name="_xlnm.Print_Area" localSheetId="4">'CONTEOS 30-70 PRE'!$A$1:$H$13</definedName>
    <definedName name="_xlnm.Print_Area" localSheetId="8">'PATRON CAM'!$A$1:$K$53</definedName>
    <definedName name="_xlnm.Print_Area" localSheetId="5">'PATRON PRE'!$A$1:$F$39</definedName>
    <definedName name="_xlnm.Print_Area" localSheetId="9">'PERIODO COMP'!$A$1:$AN$112</definedName>
    <definedName name="_xlnm.Print_Area" localSheetId="0">'PRECAMPAÑA 30 seg'!$A$1:$H$15</definedName>
    <definedName name="_xlnm.Print_Area" localSheetId="6">'PREMISAS CAM'!$A$1:$E$15</definedName>
    <definedName name="_xlnm.Print_Area" localSheetId="3">'PREMISAS PRE'!$A$1:$E$15</definedName>
    <definedName name="_xlnm.Print_Titles" localSheetId="8">'PATRON CAM'!$A:$A,'PATRON CAM'!$1:$8</definedName>
    <definedName name="_xlnm.Print_Titles" localSheetId="5">'PATRON PRE'!$A:$A,'PATRON PRE'!$1:$8</definedName>
    <definedName name="_xlnm.Print_Titles" localSheetId="9">'PERIODO COMP'!$A:$D</definedName>
  </definedNames>
  <calcPr calcId="125725"/>
</workbook>
</file>

<file path=xl/calcChain.xml><?xml version="1.0" encoding="utf-8"?>
<calcChain xmlns="http://schemas.openxmlformats.org/spreadsheetml/2006/main">
  <c r="F4" i="37"/>
  <c r="F5"/>
  <c r="F6"/>
  <c r="F7"/>
  <c r="F8"/>
  <c r="C4" i="40" l="1"/>
  <c r="C5"/>
  <c r="C6"/>
  <c r="C7"/>
  <c r="C8"/>
  <c r="C4" i="32"/>
  <c r="C5"/>
  <c r="C6"/>
  <c r="C7"/>
  <c r="C8"/>
  <c r="D6" i="43" l="1"/>
  <c r="D7"/>
  <c r="D8"/>
  <c r="D9"/>
  <c r="D10"/>
  <c r="D6" i="31"/>
  <c r="D7"/>
  <c r="D8"/>
  <c r="D9"/>
  <c r="D10"/>
  <c r="G10" i="37"/>
  <c r="H10" s="1"/>
  <c r="G9"/>
  <c r="H9" s="1"/>
  <c r="D5" i="43" l="1"/>
  <c r="C14" i="42"/>
  <c r="D4"/>
  <c r="E4" s="1"/>
  <c r="E5" i="43" l="1"/>
  <c r="E10"/>
  <c r="E9"/>
  <c r="F8"/>
  <c r="F7"/>
  <c r="F6"/>
  <c r="B4"/>
  <c r="E6"/>
  <c r="B7"/>
  <c r="C8"/>
  <c r="B3"/>
  <c r="C5"/>
  <c r="E7"/>
  <c r="B8"/>
  <c r="C9"/>
  <c r="C10"/>
  <c r="D11"/>
  <c r="E8"/>
  <c r="B9"/>
  <c r="G9" s="1"/>
  <c r="F9"/>
  <c r="B10"/>
  <c r="G10" s="1"/>
  <c r="F10"/>
  <c r="B5"/>
  <c r="F5"/>
  <c r="C6"/>
  <c r="E4"/>
  <c r="B6"/>
  <c r="G6" s="1"/>
  <c r="C7"/>
  <c r="D9" i="40"/>
  <c r="E9" s="1"/>
  <c r="D9" i="32"/>
  <c r="E9" s="1"/>
  <c r="D8" i="40"/>
  <c r="E8" s="1"/>
  <c r="D7"/>
  <c r="E7" s="1"/>
  <c r="D6"/>
  <c r="E6" s="1"/>
  <c r="D5"/>
  <c r="E5" s="1"/>
  <c r="D4"/>
  <c r="E4" s="1"/>
  <c r="D3"/>
  <c r="G8" i="37"/>
  <c r="H8" s="1"/>
  <c r="G7"/>
  <c r="H7" s="1"/>
  <c r="G6"/>
  <c r="H6" s="1"/>
  <c r="G5"/>
  <c r="H5" s="1"/>
  <c r="G4"/>
  <c r="H4" s="1"/>
  <c r="G3"/>
  <c r="G11" l="1"/>
  <c r="E11" i="43"/>
  <c r="G8"/>
  <c r="B11"/>
  <c r="G5"/>
  <c r="C11"/>
  <c r="F11"/>
  <c r="G7"/>
  <c r="D8" i="32"/>
  <c r="E8" s="1"/>
  <c r="D7"/>
  <c r="E7" s="1"/>
  <c r="D6"/>
  <c r="E6" s="1"/>
  <c r="D4"/>
  <c r="E4" s="1"/>
  <c r="D5"/>
  <c r="E5" s="1"/>
  <c r="D3"/>
  <c r="G11" i="43" l="1"/>
  <c r="H10"/>
  <c r="E13" i="42" s="1"/>
  <c r="H9" i="43"/>
  <c r="E12" i="42" s="1"/>
  <c r="H5" i="43"/>
  <c r="C3" i="40" s="1"/>
  <c r="H8" i="43"/>
  <c r="E11" i="42" s="1"/>
  <c r="H7" i="43"/>
  <c r="E10" i="42" s="1"/>
  <c r="H6" i="43"/>
  <c r="E9" i="42" s="1"/>
  <c r="D10" i="32"/>
  <c r="D5" i="31"/>
  <c r="C14" i="30"/>
  <c r="D4"/>
  <c r="E4" s="1"/>
  <c r="C9" i="31" l="1"/>
  <c r="B9"/>
  <c r="E9"/>
  <c r="F9"/>
  <c r="H11" i="43"/>
  <c r="E8" i="42"/>
  <c r="C10" i="31"/>
  <c r="B3"/>
  <c r="F7"/>
  <c r="B8"/>
  <c r="F8"/>
  <c r="C5"/>
  <c r="E7"/>
  <c r="D11"/>
  <c r="B5"/>
  <c r="B10"/>
  <c r="F10"/>
  <c r="F5"/>
  <c r="C6"/>
  <c r="E8"/>
  <c r="E4"/>
  <c r="E5"/>
  <c r="B6"/>
  <c r="F6"/>
  <c r="C7"/>
  <c r="E10"/>
  <c r="B4"/>
  <c r="E6"/>
  <c r="B7"/>
  <c r="G7" s="1"/>
  <c r="C8"/>
  <c r="E14" i="42" l="1"/>
  <c r="E15" s="1"/>
  <c r="G9" i="31"/>
  <c r="G8"/>
  <c r="G6"/>
  <c r="C11"/>
  <c r="B11"/>
  <c r="G5"/>
  <c r="G10"/>
  <c r="E11"/>
  <c r="F11"/>
  <c r="H9" l="1"/>
  <c r="E12" i="30" s="1"/>
  <c r="E3" i="40"/>
  <c r="H10" i="31"/>
  <c r="H5"/>
  <c r="H8"/>
  <c r="H7"/>
  <c r="G11"/>
  <c r="H6"/>
  <c r="E11" i="30" l="1"/>
  <c r="E10"/>
  <c r="E13"/>
  <c r="E9"/>
  <c r="C3" i="32"/>
  <c r="E3" s="1"/>
  <c r="F3" i="37"/>
  <c r="E8" i="30"/>
  <c r="H11" i="31"/>
  <c r="C10" i="32" l="1"/>
  <c r="E14" i="30"/>
  <c r="E15" s="1"/>
  <c r="E10" i="32" l="1"/>
  <c r="C12" i="5"/>
  <c r="C11"/>
  <c r="C10"/>
  <c r="C9"/>
  <c r="C8"/>
  <c r="C7"/>
  <c r="C6"/>
  <c r="C5"/>
  <c r="B12"/>
  <c r="B11"/>
  <c r="B10"/>
  <c r="B9"/>
  <c r="B8"/>
  <c r="B7"/>
  <c r="B6"/>
  <c r="B5"/>
  <c r="E12"/>
  <c r="E11"/>
  <c r="G11" s="1"/>
  <c r="E10"/>
  <c r="E9"/>
  <c r="G9" s="1"/>
  <c r="E8"/>
  <c r="E7"/>
  <c r="F7" s="1"/>
  <c r="H7" s="1"/>
  <c r="E6"/>
  <c r="G6" s="1"/>
  <c r="E5"/>
  <c r="G5" s="1"/>
  <c r="D13"/>
  <c r="C13"/>
  <c r="B13"/>
  <c r="F11"/>
  <c r="H11" s="1"/>
  <c r="F9"/>
  <c r="H9" s="1"/>
  <c r="F6"/>
  <c r="H6" s="1"/>
  <c r="F8"/>
  <c r="H8" s="1"/>
  <c r="F10"/>
  <c r="H10" s="1"/>
  <c r="F12"/>
  <c r="H12" s="1"/>
  <c r="G7"/>
  <c r="G8"/>
  <c r="G10"/>
  <c r="G12"/>
  <c r="G13" l="1"/>
  <c r="F5"/>
  <c r="E13"/>
  <c r="H5" l="1"/>
  <c r="H13" s="1"/>
  <c r="F13"/>
  <c r="H3" i="37"/>
</calcChain>
</file>

<file path=xl/sharedStrings.xml><?xml version="1.0" encoding="utf-8"?>
<sst xmlns="http://schemas.openxmlformats.org/spreadsheetml/2006/main" count="4428" uniqueCount="245">
  <si>
    <t>PAN</t>
  </si>
  <si>
    <t>8’238,392</t>
  </si>
  <si>
    <t>37.06% (37%)</t>
  </si>
  <si>
    <t>PRI-PVEM</t>
  </si>
  <si>
    <t>41.73% (42%)</t>
  </si>
  <si>
    <t>PRD-PT-CONV</t>
  </si>
  <si>
    <t>21.21% (21%)</t>
  </si>
  <si>
    <t>SUBTOTAL</t>
  </si>
  <si>
    <t>22’231,218</t>
  </si>
  <si>
    <t>100% (100%)</t>
  </si>
  <si>
    <t>ASC</t>
  </si>
  <si>
    <t>NA</t>
  </si>
  <si>
    <t>TOTAL</t>
  </si>
  <si>
    <t>Promocionales que le corresponde a cada partido político</t>
  </si>
  <si>
    <t>Votación 2003 Elección de Diputados de Mayoría Relativa (millones)*</t>
  </si>
  <si>
    <t>* Fuente Sentencia SUP-REC-057/2003, del TEPJ</t>
  </si>
  <si>
    <t>Partido o Coalición</t>
  </si>
  <si>
    <t xml:space="preserve">4%
Correspondiente a cada partido político sin representación en el Congreso de la Unión </t>
  </si>
  <si>
    <t xml:space="preserve">9’276,958 </t>
  </si>
  <si>
    <t xml:space="preserve">4’715,868 </t>
  </si>
  <si>
    <t xml:space="preserve">220 (1) </t>
  </si>
  <si>
    <t>571 (1) 572</t>
  </si>
  <si>
    <t>324 (1) 325</t>
  </si>
  <si>
    <t>546 (1) 547</t>
  </si>
  <si>
    <t>TOTAL DE HORAS A DISTRIBUIR
200 hrs. = 2,400 promocionales</t>
  </si>
  <si>
    <t>192 promocionales
8% (2 partidos)</t>
  </si>
  <si>
    <t>92%
2,208 Promocionales</t>
  </si>
  <si>
    <t>30% Distribución Igualitaria
(662 promocionales)</t>
  </si>
  <si>
    <t>70% Distribución Proporcional
(1,545 promocionales)
% Fuerza Electoral de los partidos con Representación en el Congreso de la unión</t>
  </si>
  <si>
    <t>192 promocionales</t>
  </si>
  <si>
    <t>2,400 promocionales</t>
  </si>
  <si>
    <t xml:space="preserve">PERIODO: </t>
  </si>
  <si>
    <t>MAYO A JULIO DE 2008</t>
  </si>
  <si>
    <t xml:space="preserve">SIGLAS: </t>
  </si>
  <si>
    <t xml:space="preserve">FRECUENCIA: </t>
  </si>
  <si>
    <t xml:space="preserve">IDENTIFICACIÓN: </t>
  </si>
  <si>
    <t>ENTIDAD:</t>
  </si>
  <si>
    <t>NAYARIT</t>
  </si>
  <si>
    <t>PRECAMPAÑA CANDIDATOS LOCALES</t>
  </si>
  <si>
    <t>RESERVADO PARTIDOS NACIONALES</t>
  </si>
  <si>
    <t>REGISTRO DE CANDIDATOS LOCALES</t>
  </si>
  <si>
    <t>RESERVADO POR EL INSTITUTO ESTATAL PARA PROCESO LOCAL</t>
  </si>
  <si>
    <t>CAMPAÑA DE CANDIDATOS LOCALES</t>
  </si>
  <si>
    <t>RESERVADO PARA LOS PARTIDOS LOCALES PARA PROCESO LOCAL</t>
  </si>
  <si>
    <t>MAYO</t>
  </si>
  <si>
    <t>JUNIO</t>
  </si>
  <si>
    <t>JULIO</t>
  </si>
  <si>
    <t>18 min</t>
  </si>
  <si>
    <t>48 min</t>
  </si>
  <si>
    <t>6 min</t>
  </si>
  <si>
    <t>LU 5</t>
  </si>
  <si>
    <t>MA 6</t>
  </si>
  <si>
    <t>MI 7</t>
  </si>
  <si>
    <t>JU 8</t>
  </si>
  <si>
    <t>VI 9</t>
  </si>
  <si>
    <t>SÁ 10</t>
  </si>
  <si>
    <t>DO 11</t>
  </si>
  <si>
    <t>LU 12</t>
  </si>
  <si>
    <t>MA 13</t>
  </si>
  <si>
    <t>MI 14</t>
  </si>
  <si>
    <t>JU 15</t>
  </si>
  <si>
    <t>VI 16</t>
  </si>
  <si>
    <t>SÁ 17</t>
  </si>
  <si>
    <t>DO 18</t>
  </si>
  <si>
    <t>LU 19</t>
  </si>
  <si>
    <t>MA 20</t>
  </si>
  <si>
    <t>MI 21</t>
  </si>
  <si>
    <t>JU 22</t>
  </si>
  <si>
    <t>VI 23</t>
  </si>
  <si>
    <t>SÁ 24</t>
  </si>
  <si>
    <t>DO 25</t>
  </si>
  <si>
    <t>LU 26</t>
  </si>
  <si>
    <t>MA 27</t>
  </si>
  <si>
    <t>MI 28</t>
  </si>
  <si>
    <t>JU 29</t>
  </si>
  <si>
    <t>VI 30</t>
  </si>
  <si>
    <t>SÁ 31</t>
  </si>
  <si>
    <t>DO 1</t>
  </si>
  <si>
    <t>LU 2</t>
  </si>
  <si>
    <t>MA 3</t>
  </si>
  <si>
    <t>MI 4</t>
  </si>
  <si>
    <t>JU 5</t>
  </si>
  <si>
    <t>VI 6</t>
  </si>
  <si>
    <t>SÁ 7</t>
  </si>
  <si>
    <t>DO 8</t>
  </si>
  <si>
    <t>LU 9</t>
  </si>
  <si>
    <t>MA 10</t>
  </si>
  <si>
    <t>MI 11</t>
  </si>
  <si>
    <t>JU 12</t>
  </si>
  <si>
    <t>VI 13</t>
  </si>
  <si>
    <t>SÁ 14</t>
  </si>
  <si>
    <t>DO 15</t>
  </si>
  <si>
    <t>LU 16</t>
  </si>
  <si>
    <t>MA 17</t>
  </si>
  <si>
    <t>MI 18</t>
  </si>
  <si>
    <t>JU 19</t>
  </si>
  <si>
    <t>VI 20</t>
  </si>
  <si>
    <t>SÁ 21</t>
  </si>
  <si>
    <t>DO 22</t>
  </si>
  <si>
    <t>LU 23</t>
  </si>
  <si>
    <t>MA 24</t>
  </si>
  <si>
    <t>MI 25</t>
  </si>
  <si>
    <t>JU 26</t>
  </si>
  <si>
    <t>VI 27</t>
  </si>
  <si>
    <t>SÁ 28</t>
  </si>
  <si>
    <t>DO 29</t>
  </si>
  <si>
    <t>LU 30</t>
  </si>
  <si>
    <t>MA1</t>
  </si>
  <si>
    <t>MI 2</t>
  </si>
  <si>
    <t>JU 3</t>
  </si>
  <si>
    <t>VI 4</t>
  </si>
  <si>
    <t>SÁ 5</t>
  </si>
  <si>
    <t>DO 6</t>
  </si>
  <si>
    <t>LU 7</t>
  </si>
  <si>
    <t>MA 8</t>
  </si>
  <si>
    <t>MI 9</t>
  </si>
  <si>
    <t>JU 10</t>
  </si>
  <si>
    <t>VI 11</t>
  </si>
  <si>
    <t>SÁ 12</t>
  </si>
  <si>
    <t>DO 13</t>
  </si>
  <si>
    <t>LU 14</t>
  </si>
  <si>
    <t>MA 15</t>
  </si>
  <si>
    <t>MI 16</t>
  </si>
  <si>
    <t>JU 17</t>
  </si>
  <si>
    <t>VI 18</t>
  </si>
  <si>
    <t>SÁ 19</t>
  </si>
  <si>
    <t>DO 20</t>
  </si>
  <si>
    <t>LU 21</t>
  </si>
  <si>
    <t>MA 22</t>
  </si>
  <si>
    <t>MI 23</t>
  </si>
  <si>
    <t>JU 24</t>
  </si>
  <si>
    <t>VI 25</t>
  </si>
  <si>
    <t>SÁ 26</t>
  </si>
  <si>
    <t>DO 27</t>
  </si>
  <si>
    <t>LU 28</t>
  </si>
  <si>
    <t>MA 29</t>
  </si>
  <si>
    <t>MI 30</t>
  </si>
  <si>
    <t>JU 31</t>
  </si>
  <si>
    <t>MTRO. FERNANDO AGÍSS BITAR</t>
  </si>
  <si>
    <t>LIC.  MANUEL LÓPEZ BERNAL</t>
  </si>
  <si>
    <t>SECRETARIO TÉCNICO DEL</t>
  </si>
  <si>
    <t>SECRETARIO DE LA JUNTA</t>
  </si>
  <si>
    <t>COMITÉ DE RADIO Y TELEVISIÓN</t>
  </si>
  <si>
    <t>GENERAL EJECUTIVA</t>
  </si>
  <si>
    <t>minuto 2</t>
  </si>
  <si>
    <t>minuto 1</t>
  </si>
  <si>
    <t>minuto 3</t>
  </si>
  <si>
    <t>minuto 4</t>
  </si>
  <si>
    <t>minuto 5</t>
  </si>
  <si>
    <t>minuto 6</t>
  </si>
  <si>
    <t>minuto 7</t>
  </si>
  <si>
    <t>minuto 8</t>
  </si>
  <si>
    <t>minuto 9</t>
  </si>
  <si>
    <t>minuto 10</t>
  </si>
  <si>
    <t>minuto 11</t>
  </si>
  <si>
    <t>minuto 12</t>
  </si>
  <si>
    <t>minuto 13</t>
  </si>
  <si>
    <t>minuto 14</t>
  </si>
  <si>
    <t>minuto 15</t>
  </si>
  <si>
    <t>minuto 16</t>
  </si>
  <si>
    <t>minuto 17</t>
  </si>
  <si>
    <t>minuto 18</t>
  </si>
  <si>
    <t>12 min</t>
  </si>
  <si>
    <t>PRI</t>
  </si>
  <si>
    <t>PRD</t>
  </si>
  <si>
    <t>PT</t>
  </si>
  <si>
    <t>CONVERGENCIA</t>
  </si>
  <si>
    <t>PVEM</t>
  </si>
  <si>
    <t>NUEVA ALIANZA</t>
  </si>
  <si>
    <t>ALTERNATIVA</t>
  </si>
  <si>
    <t>Porcentaje correspondiente al 70%
(sólo partidos con más del 2% en B)</t>
  </si>
  <si>
    <t>Resultados de la última Elección de Diputados de Mayoría Relativa (porcentaje)
(B)</t>
  </si>
  <si>
    <t>Promocionales que le corresponde a cada partido político
(A + C)</t>
  </si>
  <si>
    <t>Fracciones de promocionales sobrantes del 30% igualitario</t>
  </si>
  <si>
    <t>Fracciones de promocionales sobrantes del 70% según los resultados de la última elección de diputados de mayoría relativa</t>
  </si>
  <si>
    <t>108 promocionales (30%)
 Se distribuyen de manera igualitaria entre el número de partidos contendientes
(A)*</t>
  </si>
  <si>
    <r>
      <t xml:space="preserve">252 promocionales 
(70% Distribución Proporcional)
% Fuerza Electoral de los partidos con Representación en el Congreso Local 
</t>
    </r>
    <r>
      <rPr>
        <b/>
        <sz val="10"/>
        <color indexed="8"/>
        <rFont val="Calibri"/>
        <family val="2"/>
      </rPr>
      <t>(C) *</t>
    </r>
  </si>
  <si>
    <t>100% 360 Promocionales</t>
  </si>
  <si>
    <t>PRECAMPAÑAS HIDALGO
TOTAL DE PROMOCIONALES DE 30 SEGUNDOS EN CADA ESTACIÓN DE RADIO O CANAL DE TELEVISIÓN: 360</t>
  </si>
  <si>
    <t>Fracciones de promocionales sobrantes del 70% proporcional</t>
  </si>
  <si>
    <t>Porcentaje correspondiente al 70%
(resultados de la última Elección de Diputados Locales)</t>
  </si>
  <si>
    <t>Partido Acción Nacional</t>
  </si>
  <si>
    <t>Partido de la Revolución Democrática</t>
  </si>
  <si>
    <t>Partido Verde Ecologista de México</t>
  </si>
  <si>
    <t>MINUTOS</t>
  </si>
  <si>
    <t>PROMOCIONALES DIARIOS</t>
  </si>
  <si>
    <t>DÍAS</t>
  </si>
  <si>
    <t>PORCENTAJE DE VOTACIÓN</t>
  </si>
  <si>
    <t>PARTIDOS</t>
  </si>
  <si>
    <t>Promocionales para el IFE</t>
  </si>
  <si>
    <t>PROMOCIONALES POR PARTIDO/COALICIÓN</t>
  </si>
  <si>
    <t>PROMOCIONALES EN EL PERIODO</t>
  </si>
  <si>
    <t>PAUTA</t>
  </si>
  <si>
    <t>CONTEO</t>
  </si>
  <si>
    <t>DIFERENCIA</t>
  </si>
  <si>
    <t>Promocionales aplicando la clausula de maximización al 30%</t>
  </si>
  <si>
    <t>Partido del Trabajo</t>
  </si>
  <si>
    <t>PUDC</t>
  </si>
  <si>
    <t>Partido Revolucionario Institucional</t>
  </si>
  <si>
    <t>J</t>
  </si>
  <si>
    <t>V</t>
  </si>
  <si>
    <t>S</t>
  </si>
  <si>
    <t>D</t>
  </si>
  <si>
    <t>L</t>
  </si>
  <si>
    <t>Ma</t>
  </si>
  <si>
    <t>Mi</t>
  </si>
  <si>
    <t>ACTOR</t>
  </si>
  <si>
    <t>AUT</t>
  </si>
  <si>
    <t>MES</t>
  </si>
  <si>
    <t>DÍA Y FECHA</t>
  </si>
  <si>
    <t>HORARIO</t>
  </si>
  <si>
    <t>SPOT</t>
  </si>
  <si>
    <t>06:00:00 a 06:59:59</t>
  </si>
  <si>
    <t>07:00:00 a 07:59:59</t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</si>
  <si>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</si>
  <si>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</si>
  <si>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</si>
  <si>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</si>
  <si>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</si>
  <si>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</si>
  <si>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</si>
  <si>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</si>
  <si>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</si>
  <si>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</si>
  <si>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</si>
  <si>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</si>
  <si>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</si>
  <si>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</si>
  <si>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</si>
  <si>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</si>
  <si>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>IFE</t>
  </si>
  <si>
    <t>Días del PEL</t>
  </si>
  <si>
    <t>Min. Admin. IFE</t>
  </si>
  <si>
    <t>Promo. Diarios</t>
  </si>
  <si>
    <t>Spots en periodo</t>
  </si>
  <si>
    <t>Spots PP pre</t>
  </si>
  <si>
    <t>Spots PP cam</t>
  </si>
  <si>
    <t>Spots PP periodo</t>
  </si>
  <si>
    <t>Spots sobr. IFE</t>
  </si>
  <si>
    <t>Spots Aut. Perio.</t>
  </si>
  <si>
    <t xml:space="preserve">Partido Unidad Democrática de Coahuila </t>
  </si>
  <si>
    <t>Proceso Electoral Local Extraordinario 
Juáres y Lamadrid, 2010, Coahuila. Precampaña</t>
  </si>
  <si>
    <t>Proceso Electoral Local Extraordinario 
Juáres y Lamadrid, 2010, Coahuila. Campaña</t>
  </si>
  <si>
    <t>DIRECCIÓN EJECUTIVA DE PRERROGATIVAS Y PARTIDOS POLÍTICOS
SECRETARÍA TÉCNICA DEL COMITÉ DE RADIO Y TELEVISIÓN
CALCULO DE DISTRIBUCIÓN DE LOS MENSAJES DE PRECAMPAÑA PARA EL PROCESO ELECTORAL LOCAL EXTRAORDINARIO DE COAHUILA</t>
  </si>
  <si>
    <t>DIRECCIÓN EJECUTIVA DE PRERROGATIVAS Y PARTIDOS POLÍTICOS
SECRETARÍA TÉCNICA DEL COMITÉ DE RADIO Y TELEVISIÓN
CALCULO DE DISTRIBUCIÓN DE LOS MENSAJES DE CAMPAÑA PARA EL PROCESO ELECTORAL LOCAL EXTRAORDINARIO DE COAHUILA</t>
  </si>
</sst>
</file>

<file path=xl/styles.xml><?xml version="1.0" encoding="utf-8"?>
<styleSheet xmlns="http://schemas.openxmlformats.org/spreadsheetml/2006/main">
  <numFmts count="1">
    <numFmt numFmtId="164" formatCode="0.0000"/>
  </numFmts>
  <fonts count="23"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3"/>
      <name val="Arial Narrow"/>
      <family val="2"/>
    </font>
    <font>
      <sz val="10"/>
      <name val="Arial"/>
      <family val="2"/>
    </font>
    <font>
      <b/>
      <sz val="10"/>
      <name val="Arial Narrow"/>
      <family val="2"/>
    </font>
    <font>
      <sz val="10"/>
      <color indexed="13"/>
      <name val="Arial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0"/>
      <color indexed="13"/>
      <name val="Arial"/>
      <family val="2"/>
    </font>
    <font>
      <sz val="10"/>
      <color indexed="13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FA00FA"/>
      <name val="Arial"/>
      <family val="2"/>
    </font>
    <font>
      <b/>
      <u/>
      <sz val="10"/>
      <color theme="1"/>
      <name val="Arial"/>
      <family val="2"/>
    </font>
    <font>
      <b/>
      <sz val="10"/>
      <color rgb="FFFF00FF"/>
      <name val="Arial"/>
      <family val="2"/>
    </font>
    <font>
      <b/>
      <sz val="10"/>
      <color rgb="FFFF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darkGrid">
        <bgColor indexed="11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gradientFill degree="225">
        <stop position="0">
          <color rgb="FF00B050"/>
        </stop>
        <stop position="1">
          <color rgb="FFC00000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9" fontId="11" fillId="0" borderId="0" applyFont="0" applyFill="0" applyBorder="0" applyAlignment="0" applyProtection="0"/>
    <xf numFmtId="0" fontId="12" fillId="0" borderId="0"/>
    <xf numFmtId="0" fontId="3" fillId="0" borderId="0"/>
  </cellStyleXfs>
  <cellXfs count="183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9" fontId="7" fillId="2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0" fillId="0" borderId="0" xfId="0" applyBorder="1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3" fillId="5" borderId="1" xfId="0" applyFont="1" applyFill="1" applyBorder="1" applyAlignment="1">
      <alignment horizontal="center" vertical="center"/>
    </xf>
    <xf numFmtId="0" fontId="0" fillId="6" borderId="1" xfId="0" applyFill="1" applyBorder="1"/>
    <xf numFmtId="0" fontId="2" fillId="0" borderId="0" xfId="0" applyFont="1" applyBorder="1" applyAlignment="1">
      <alignment horizontal="center"/>
    </xf>
    <xf numFmtId="0" fontId="0" fillId="7" borderId="1" xfId="0" applyFill="1" applyBorder="1" applyAlignment="1">
      <alignment horizontal="center" vertical="center"/>
    </xf>
    <xf numFmtId="0" fontId="0" fillId="4" borderId="1" xfId="0" applyFill="1" applyBorder="1"/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0" fillId="0" borderId="17" xfId="0" applyFill="1" applyBorder="1"/>
    <xf numFmtId="0" fontId="0" fillId="0" borderId="17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0" fillId="0" borderId="21" xfId="0" applyFill="1" applyBorder="1"/>
    <xf numFmtId="0" fontId="0" fillId="0" borderId="19" xfId="0" applyFill="1" applyBorder="1"/>
    <xf numFmtId="0" fontId="0" fillId="0" borderId="16" xfId="0" applyFill="1" applyBorder="1"/>
    <xf numFmtId="0" fontId="0" fillId="0" borderId="18" xfId="0" applyFill="1" applyBorder="1"/>
    <xf numFmtId="0" fontId="0" fillId="0" borderId="21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0" fontId="5" fillId="0" borderId="0" xfId="0" applyFont="1"/>
    <xf numFmtId="0" fontId="0" fillId="0" borderId="2" xfId="0" applyBorder="1"/>
    <xf numFmtId="0" fontId="3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3" xfId="0" applyBorder="1"/>
    <xf numFmtId="0" fontId="0" fillId="0" borderId="0" xfId="0" applyBorder="1" applyAlignment="1"/>
    <xf numFmtId="0" fontId="3" fillId="0" borderId="0" xfId="0" applyFont="1" applyAlignment="1">
      <alignment horizontal="center"/>
    </xf>
    <xf numFmtId="0" fontId="0" fillId="0" borderId="0" xfId="0" applyAlignment="1"/>
    <xf numFmtId="0" fontId="8" fillId="9" borderId="22" xfId="0" applyFont="1" applyFill="1" applyBorder="1" applyAlignment="1">
      <alignment horizontal="center" vertical="center"/>
    </xf>
    <xf numFmtId="0" fontId="8" fillId="9" borderId="7" xfId="0" applyFont="1" applyFill="1" applyBorder="1" applyAlignment="1">
      <alignment horizontal="center" vertical="center"/>
    </xf>
    <xf numFmtId="0" fontId="8" fillId="9" borderId="9" xfId="0" applyFont="1" applyFill="1" applyBorder="1" applyAlignment="1">
      <alignment horizontal="center" vertical="center"/>
    </xf>
    <xf numFmtId="0" fontId="8" fillId="9" borderId="10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9" fillId="7" borderId="22" xfId="0" applyFont="1" applyFill="1" applyBorder="1" applyAlignment="1">
      <alignment horizontal="center" vertical="center"/>
    </xf>
    <xf numFmtId="0" fontId="9" fillId="7" borderId="7" xfId="0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9" fillId="7" borderId="21" xfId="0" applyFont="1" applyFill="1" applyBorder="1" applyAlignment="1">
      <alignment horizontal="center" vertical="center"/>
    </xf>
    <xf numFmtId="0" fontId="9" fillId="7" borderId="17" xfId="0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justify" vertical="center" wrapText="1"/>
    </xf>
    <xf numFmtId="0" fontId="7" fillId="10" borderId="1" xfId="0" applyFont="1" applyFill="1" applyBorder="1" applyAlignment="1">
      <alignment horizontal="center" vertical="center" wrapText="1"/>
    </xf>
    <xf numFmtId="1" fontId="7" fillId="10" borderId="1" xfId="0" applyNumberFormat="1" applyFont="1" applyFill="1" applyBorder="1" applyAlignment="1">
      <alignment horizontal="center" vertical="center" wrapText="1"/>
    </xf>
    <xf numFmtId="164" fontId="7" fillId="10" borderId="1" xfId="0" applyNumberFormat="1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2" fontId="7" fillId="1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10" borderId="1" xfId="0" applyFont="1" applyFill="1" applyBorder="1" applyAlignment="1">
      <alignment vertical="center" wrapText="1"/>
    </xf>
    <xf numFmtId="0" fontId="17" fillId="0" borderId="0" xfId="0" applyFont="1" applyAlignment="1">
      <alignment vertical="center"/>
    </xf>
    <xf numFmtId="0" fontId="17" fillId="0" borderId="0" xfId="0" applyFont="1"/>
    <xf numFmtId="0" fontId="6" fillId="0" borderId="0" xfId="0" applyFont="1" applyAlignment="1">
      <alignment horizontal="left" indent="1"/>
    </xf>
    <xf numFmtId="0" fontId="1" fillId="2" borderId="1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15" fillId="14" borderId="1" xfId="0" applyNumberFormat="1" applyFont="1" applyFill="1" applyBorder="1" applyAlignment="1" applyProtection="1">
      <alignment horizontal="center" vertical="center"/>
    </xf>
    <xf numFmtId="0" fontId="13" fillId="11" borderId="1" xfId="0" applyNumberFormat="1" applyFont="1" applyFill="1" applyBorder="1" applyAlignment="1" applyProtection="1">
      <alignment horizontal="center" vertical="center"/>
    </xf>
    <xf numFmtId="0" fontId="14" fillId="12" borderId="1" xfId="3" applyNumberFormat="1" applyFont="1" applyFill="1" applyBorder="1" applyAlignment="1" applyProtection="1">
      <alignment horizontal="center" vertical="center"/>
    </xf>
    <xf numFmtId="0" fontId="8" fillId="15" borderId="1" xfId="0" applyNumberFormat="1" applyFont="1" applyFill="1" applyBorder="1" applyAlignment="1" applyProtection="1">
      <alignment horizontal="center" vertical="center"/>
    </xf>
    <xf numFmtId="0" fontId="15" fillId="13" borderId="1" xfId="3" applyNumberFormat="1" applyFont="1" applyFill="1" applyBorder="1" applyAlignment="1" applyProtection="1">
      <alignment horizontal="center" vertical="center"/>
    </xf>
    <xf numFmtId="0" fontId="16" fillId="17" borderId="1" xfId="3" applyFont="1" applyFill="1" applyBorder="1" applyAlignment="1">
      <alignment horizontal="center" vertical="center"/>
    </xf>
    <xf numFmtId="0" fontId="3" fillId="0" borderId="0" xfId="3" applyFont="1"/>
    <xf numFmtId="0" fontId="3" fillId="0" borderId="1" xfId="3" applyFont="1" applyBorder="1" applyAlignment="1">
      <alignment horizontal="center" vertical="center"/>
    </xf>
    <xf numFmtId="0" fontId="3" fillId="0" borderId="1" xfId="3" applyFont="1" applyBorder="1"/>
    <xf numFmtId="9" fontId="18" fillId="0" borderId="1" xfId="2" applyFont="1" applyBorder="1" applyAlignment="1">
      <alignment horizontal="center" vertical="center"/>
    </xf>
    <xf numFmtId="0" fontId="15" fillId="14" borderId="1" xfId="3" applyNumberFormat="1" applyFont="1" applyFill="1" applyBorder="1" applyAlignment="1" applyProtection="1">
      <alignment horizontal="center" vertical="center"/>
    </xf>
    <xf numFmtId="0" fontId="8" fillId="15" borderId="1" xfId="3" applyNumberFormat="1" applyFont="1" applyFill="1" applyBorder="1" applyAlignment="1" applyProtection="1">
      <alignment horizontal="center" vertical="center"/>
    </xf>
    <xf numFmtId="0" fontId="16" fillId="17" borderId="1" xfId="3" applyNumberFormat="1" applyFont="1" applyFill="1" applyBorder="1" applyAlignment="1" applyProtection="1">
      <alignment horizontal="center" vertical="center"/>
    </xf>
    <xf numFmtId="0" fontId="19" fillId="0" borderId="1" xfId="3" applyFont="1" applyFill="1" applyBorder="1" applyAlignment="1">
      <alignment horizontal="center" vertical="center"/>
    </xf>
    <xf numFmtId="0" fontId="17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14" fillId="0" borderId="0" xfId="3" applyFont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14" fillId="10" borderId="1" xfId="3" applyFont="1" applyFill="1" applyBorder="1" applyAlignment="1">
      <alignment horizontal="center" vertical="center"/>
    </xf>
    <xf numFmtId="0" fontId="14" fillId="16" borderId="1" xfId="1" applyFont="1" applyFill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/>
    </xf>
    <xf numFmtId="0" fontId="3" fillId="10" borderId="1" xfId="3" applyFont="1" applyFill="1" applyBorder="1" applyAlignment="1">
      <alignment horizontal="center" vertical="center"/>
    </xf>
    <xf numFmtId="0" fontId="21" fillId="0" borderId="1" xfId="3" applyFont="1" applyFill="1" applyBorder="1" applyAlignment="1">
      <alignment horizontal="center" vertical="center"/>
    </xf>
    <xf numFmtId="0" fontId="14" fillId="10" borderId="1" xfId="4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1" fillId="0" borderId="0" xfId="3" applyFont="1" applyFill="1" applyBorder="1" applyAlignment="1">
      <alignment horizontal="center" vertical="center"/>
    </xf>
    <xf numFmtId="0" fontId="3" fillId="0" borderId="0" xfId="3" applyFont="1" applyAlignment="1">
      <alignment horizontal="left" vertical="center"/>
    </xf>
    <xf numFmtId="0" fontId="1" fillId="0" borderId="0" xfId="3" applyFont="1" applyAlignment="1">
      <alignment horizontal="left" vertical="center"/>
    </xf>
    <xf numFmtId="0" fontId="3" fillId="0" borderId="5" xfId="3" applyFont="1" applyBorder="1"/>
    <xf numFmtId="0" fontId="3" fillId="0" borderId="4" xfId="3" applyFont="1" applyBorder="1"/>
    <xf numFmtId="0" fontId="14" fillId="10" borderId="1" xfId="3" applyFont="1" applyFill="1" applyBorder="1" applyAlignment="1">
      <alignment horizontal="center" vertical="center"/>
    </xf>
    <xf numFmtId="0" fontId="14" fillId="10" borderId="1" xfId="4" applyFont="1" applyFill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/>
    </xf>
    <xf numFmtId="0" fontId="14" fillId="12" borderId="1" xfId="0" applyNumberFormat="1" applyFont="1" applyFill="1" applyBorder="1" applyAlignment="1" applyProtection="1">
      <alignment horizontal="center" vertical="center"/>
    </xf>
    <xf numFmtId="0" fontId="15" fillId="13" borderId="1" xfId="0" applyNumberFormat="1" applyFont="1" applyFill="1" applyBorder="1" applyAlignment="1" applyProtection="1">
      <alignment horizontal="center" vertical="center"/>
    </xf>
    <xf numFmtId="0" fontId="16" fillId="17" borderId="1" xfId="0" applyNumberFormat="1" applyFont="1" applyFill="1" applyBorder="1" applyAlignment="1" applyProtection="1">
      <alignment horizontal="center" vertical="center"/>
    </xf>
    <xf numFmtId="0" fontId="22" fillId="11" borderId="1" xfId="0" applyNumberFormat="1" applyFont="1" applyFill="1" applyBorder="1" applyAlignment="1" applyProtection="1">
      <alignment horizontal="center" vertical="center"/>
    </xf>
    <xf numFmtId="0" fontId="22" fillId="11" borderId="1" xfId="3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9" fontId="7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0" fontId="3" fillId="0" borderId="0" xfId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0" fillId="0" borderId="1" xfId="0" applyNumberFormat="1" applyFont="1" applyBorder="1" applyAlignment="1">
      <alignment horizontal="right" vertical="center" wrapText="1"/>
    </xf>
    <xf numFmtId="0" fontId="1" fillId="10" borderId="1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horizontal="center" wrapText="1"/>
    </xf>
    <xf numFmtId="0" fontId="10" fillId="10" borderId="1" xfId="0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9" fontId="1" fillId="2" borderId="4" xfId="0" applyNumberFormat="1" applyFont="1" applyFill="1" applyBorder="1" applyAlignment="1">
      <alignment horizontal="center" vertical="center" wrapText="1"/>
    </xf>
    <xf numFmtId="9" fontId="7" fillId="2" borderId="4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7" fillId="0" borderId="1" xfId="3" applyFont="1" applyFill="1" applyBorder="1" applyAlignment="1">
      <alignment horizontal="center" vertical="center"/>
    </xf>
    <xf numFmtId="0" fontId="14" fillId="10" borderId="1" xfId="3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 wrapText="1"/>
    </xf>
    <xf numFmtId="0" fontId="14" fillId="16" borderId="1" xfId="1" applyFont="1" applyFill="1" applyBorder="1" applyAlignment="1">
      <alignment horizontal="center" vertical="center" wrapText="1"/>
    </xf>
    <xf numFmtId="0" fontId="14" fillId="10" borderId="1" xfId="4" applyFont="1" applyFill="1" applyBorder="1" applyAlignment="1">
      <alignment horizontal="center" vertical="center"/>
    </xf>
    <xf numFmtId="0" fontId="14" fillId="10" borderId="1" xfId="1" applyFont="1" applyFill="1" applyBorder="1" applyAlignment="1">
      <alignment horizontal="center" vertical="center" wrapText="1"/>
    </xf>
    <xf numFmtId="0" fontId="14" fillId="10" borderId="1" xfId="1" applyFont="1" applyFill="1" applyBorder="1" applyAlignment="1">
      <alignment horizontal="center" vertical="center" textRotation="90" wrapText="1"/>
    </xf>
  </cellXfs>
  <cellStyles count="5">
    <cellStyle name="Normal" xfId="0" builtinId="0"/>
    <cellStyle name="Normal 2" xfId="1"/>
    <cellStyle name="Normal 3" xfId="3"/>
    <cellStyle name="Normal 3 2" xfId="4"/>
    <cellStyle name="Porcentual" xfId="2" builtinId="5"/>
  </cellStyles>
  <dxfs count="0"/>
  <tableStyles count="0" defaultTableStyle="TableStyleMedium9" defaultPivotStyle="PivotStyleLight16"/>
  <colors>
    <mruColors>
      <color rgb="FFFF00FF"/>
      <color rgb="FF008000"/>
      <color rgb="FF33CCCC"/>
      <color rgb="FFFF9900"/>
      <color rgb="FF4EE257"/>
      <color rgb="FFDD0806"/>
      <color rgb="FF0000D4"/>
      <color rgb="FF90713A"/>
      <color rgb="FF00FF00"/>
      <color rgb="FF66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A2:H18"/>
  <sheetViews>
    <sheetView zoomScale="85" zoomScaleNormal="85" workbookViewId="0"/>
  </sheetViews>
  <sheetFormatPr baseColWidth="10" defaultColWidth="11.42578125" defaultRowHeight="12.75"/>
  <cols>
    <col min="1" max="1" width="15.5703125" style="1" bestFit="1" customWidth="1"/>
    <col min="2" max="5" width="20" style="1" customWidth="1"/>
    <col min="6" max="6" width="30.7109375" style="1" bestFit="1" customWidth="1"/>
    <col min="7" max="7" width="16.42578125" style="1" customWidth="1"/>
    <col min="8" max="8" width="15.85546875" style="1" customWidth="1"/>
    <col min="9" max="10" width="20.140625" style="1" customWidth="1"/>
    <col min="11" max="13" width="16.42578125" style="1" customWidth="1"/>
    <col min="14" max="16384" width="11.42578125" style="1"/>
  </cols>
  <sheetData>
    <row r="2" spans="1:8" ht="28.5" customHeight="1">
      <c r="A2" s="144" t="s">
        <v>178</v>
      </c>
      <c r="B2" s="145"/>
      <c r="C2" s="145"/>
      <c r="D2" s="145"/>
      <c r="E2" s="145"/>
      <c r="F2" s="145"/>
      <c r="G2" s="145"/>
      <c r="H2" s="145"/>
    </row>
    <row r="3" spans="1:8" ht="24" customHeight="1">
      <c r="A3" s="147" t="s">
        <v>16</v>
      </c>
      <c r="B3" s="148" t="s">
        <v>177</v>
      </c>
      <c r="C3" s="149"/>
      <c r="D3" s="149"/>
      <c r="E3" s="149"/>
      <c r="F3" s="149"/>
      <c r="G3" s="149"/>
      <c r="H3" s="146" t="s">
        <v>172</v>
      </c>
    </row>
    <row r="4" spans="1:8" ht="102">
      <c r="A4" s="146"/>
      <c r="B4" s="85" t="s">
        <v>175</v>
      </c>
      <c r="C4" s="83" t="s">
        <v>173</v>
      </c>
      <c r="D4" s="83" t="s">
        <v>171</v>
      </c>
      <c r="E4" s="83" t="s">
        <v>170</v>
      </c>
      <c r="F4" s="85" t="s">
        <v>176</v>
      </c>
      <c r="G4" s="83" t="s">
        <v>174</v>
      </c>
      <c r="H4" s="146"/>
    </row>
    <row r="5" spans="1:8" ht="23.25" customHeight="1">
      <c r="A5" s="3" t="s">
        <v>0</v>
      </c>
      <c r="B5" s="4">
        <f t="shared" ref="B5:B12" si="0">TRUNC(108/8)</f>
        <v>13</v>
      </c>
      <c r="C5" s="81">
        <f t="shared" ref="C5:C12" si="1">108/8 - TRUNC(108/8)</f>
        <v>0.5</v>
      </c>
      <c r="D5" s="4">
        <v>13.47</v>
      </c>
      <c r="E5" s="81">
        <f>IF(D5&gt;2,(D5*100)/SUMIF(D5:D12,"&gt;2"),0)</f>
        <v>13.554035017106058</v>
      </c>
      <c r="F5" s="4">
        <f t="shared" ref="F5:F12" si="2">TRUNC((E5*252)/100,0)</f>
        <v>34</v>
      </c>
      <c r="G5" s="84">
        <f t="shared" ref="G5:G12" si="3">(((E5*252)/100) - TRUNC((E5*252)/100))</f>
        <v>0.15616824310726685</v>
      </c>
      <c r="H5" s="4">
        <f>SUM(B5,F5)</f>
        <v>47</v>
      </c>
    </row>
    <row r="6" spans="1:8" ht="23.25" customHeight="1">
      <c r="A6" s="3" t="s">
        <v>163</v>
      </c>
      <c r="B6" s="4">
        <f t="shared" si="0"/>
        <v>13</v>
      </c>
      <c r="C6" s="81">
        <f t="shared" si="1"/>
        <v>0.5</v>
      </c>
      <c r="D6" s="4">
        <v>43.87</v>
      </c>
      <c r="E6" s="81">
        <f>IF(D6&gt;2,(D6*100)/SUMIF(D5:D12,"&gt;2"),0)</f>
        <v>44.143690883477561</v>
      </c>
      <c r="F6" s="4">
        <f t="shared" si="2"/>
        <v>111</v>
      </c>
      <c r="G6" s="84">
        <f t="shared" si="3"/>
        <v>0.24210102636345709</v>
      </c>
      <c r="H6" s="4">
        <f t="shared" ref="H6:H12" si="4">SUM(B6,F6)</f>
        <v>124</v>
      </c>
    </row>
    <row r="7" spans="1:8" ht="23.25" customHeight="1">
      <c r="A7" s="3" t="s">
        <v>164</v>
      </c>
      <c r="B7" s="4">
        <f t="shared" si="0"/>
        <v>13</v>
      </c>
      <c r="C7" s="81">
        <f t="shared" si="1"/>
        <v>0.5</v>
      </c>
      <c r="D7" s="4">
        <v>20.94</v>
      </c>
      <c r="E7" s="81">
        <f>IF(D7&gt;2,(D7*100)/SUMIF(D5:D12,"&gt;2"),0)</f>
        <v>21.070637955323004</v>
      </c>
      <c r="F7" s="4">
        <f t="shared" si="2"/>
        <v>53</v>
      </c>
      <c r="G7" s="84">
        <f t="shared" si="3"/>
        <v>9.8007647413972165E-2</v>
      </c>
      <c r="H7" s="4">
        <f t="shared" si="4"/>
        <v>66</v>
      </c>
    </row>
    <row r="8" spans="1:8" ht="23.25" customHeight="1">
      <c r="A8" s="3" t="s">
        <v>165</v>
      </c>
      <c r="B8" s="4">
        <f t="shared" si="0"/>
        <v>13</v>
      </c>
      <c r="C8" s="81">
        <f t="shared" si="1"/>
        <v>0.5</v>
      </c>
      <c r="D8" s="4">
        <v>2.72</v>
      </c>
      <c r="E8" s="81">
        <f>IF(D8&gt;2,(D8*100)/SUMIF(D5:D12,"&gt;2"),0)</f>
        <v>2.7369692090963977</v>
      </c>
      <c r="F8" s="4">
        <f t="shared" si="2"/>
        <v>6</v>
      </c>
      <c r="G8" s="84">
        <f t="shared" si="3"/>
        <v>0.89716240692292182</v>
      </c>
      <c r="H8" s="4">
        <f t="shared" si="4"/>
        <v>19</v>
      </c>
    </row>
    <row r="9" spans="1:8" ht="23.25" customHeight="1">
      <c r="A9" s="3" t="s">
        <v>167</v>
      </c>
      <c r="B9" s="4">
        <f t="shared" si="0"/>
        <v>13</v>
      </c>
      <c r="C9" s="81">
        <f t="shared" si="1"/>
        <v>0.5</v>
      </c>
      <c r="D9" s="4">
        <v>4.71</v>
      </c>
      <c r="E9" s="81">
        <f>IF(D9&gt;2,(D9*100)/SUMIF(D5:D12,"&gt;2"))</f>
        <v>4.7393841819279539</v>
      </c>
      <c r="F9" s="4">
        <f t="shared" si="2"/>
        <v>11</v>
      </c>
      <c r="G9" s="84">
        <f t="shared" si="3"/>
        <v>0.94324813845844346</v>
      </c>
      <c r="H9" s="4">
        <f t="shared" si="4"/>
        <v>24</v>
      </c>
    </row>
    <row r="10" spans="1:8" ht="23.25" customHeight="1">
      <c r="A10" s="3" t="s">
        <v>166</v>
      </c>
      <c r="B10" s="4">
        <f t="shared" si="0"/>
        <v>13</v>
      </c>
      <c r="C10" s="81">
        <f t="shared" si="1"/>
        <v>0.5</v>
      </c>
      <c r="D10" s="4">
        <v>2.63</v>
      </c>
      <c r="E10" s="81">
        <f>IF(D10&gt;2,(D10*100)/SUMIF(D5:D12,"&gt;2"),0)</f>
        <v>2.6464077279130609</v>
      </c>
      <c r="F10" s="4">
        <f t="shared" si="2"/>
        <v>6</v>
      </c>
      <c r="G10" s="84">
        <f t="shared" si="3"/>
        <v>0.66894747434091339</v>
      </c>
      <c r="H10" s="4">
        <f t="shared" si="4"/>
        <v>19</v>
      </c>
    </row>
    <row r="11" spans="1:8" ht="23.25" customHeight="1">
      <c r="A11" s="3" t="s">
        <v>168</v>
      </c>
      <c r="B11" s="4">
        <f t="shared" si="0"/>
        <v>13</v>
      </c>
      <c r="C11" s="81">
        <f t="shared" si="1"/>
        <v>0.5</v>
      </c>
      <c r="D11" s="4">
        <v>0.62</v>
      </c>
      <c r="E11" s="81">
        <f>IF(D11&gt;2,(D11*100)/SUMIF(D5:D12,"&gt;2"),0)</f>
        <v>0</v>
      </c>
      <c r="F11" s="4">
        <f t="shared" si="2"/>
        <v>0</v>
      </c>
      <c r="G11" s="84">
        <f t="shared" si="3"/>
        <v>0</v>
      </c>
      <c r="H11" s="4">
        <f t="shared" si="4"/>
        <v>13</v>
      </c>
    </row>
    <row r="12" spans="1:8" ht="23.25" customHeight="1">
      <c r="A12" s="3" t="s">
        <v>169</v>
      </c>
      <c r="B12" s="4">
        <f t="shared" si="0"/>
        <v>13</v>
      </c>
      <c r="C12" s="81">
        <f t="shared" si="1"/>
        <v>0.5</v>
      </c>
      <c r="D12" s="4">
        <v>11.04</v>
      </c>
      <c r="E12" s="81">
        <f>IF(D12&gt;2,(D12*100)/SUMIF(D5:D12,"&gt;2"),0)</f>
        <v>11.108875025155967</v>
      </c>
      <c r="F12" s="4">
        <f t="shared" si="2"/>
        <v>27</v>
      </c>
      <c r="G12" s="84">
        <f t="shared" si="3"/>
        <v>0.99436506339303676</v>
      </c>
      <c r="H12" s="4">
        <f t="shared" si="4"/>
        <v>40</v>
      </c>
    </row>
    <row r="13" spans="1:8" ht="23.25" customHeight="1">
      <c r="A13" s="86" t="s">
        <v>12</v>
      </c>
      <c r="B13" s="87">
        <f t="shared" ref="B13:H13" si="5">SUM(B5:B12)</f>
        <v>104</v>
      </c>
      <c r="C13" s="87">
        <f t="shared" si="5"/>
        <v>4</v>
      </c>
      <c r="D13" s="87">
        <f t="shared" si="5"/>
        <v>100</v>
      </c>
      <c r="E13" s="88">
        <f t="shared" si="5"/>
        <v>100.00000000000001</v>
      </c>
      <c r="F13" s="90">
        <f t="shared" si="5"/>
        <v>248</v>
      </c>
      <c r="G13" s="89">
        <f t="shared" si="5"/>
        <v>4.0000000000000115</v>
      </c>
      <c r="H13" s="87">
        <f t="shared" si="5"/>
        <v>352</v>
      </c>
    </row>
    <row r="15" spans="1:8">
      <c r="A15" s="91"/>
      <c r="B15" s="92"/>
      <c r="C15" s="92"/>
    </row>
    <row r="16" spans="1:8" ht="13.9" customHeight="1">
      <c r="A16" s="82"/>
      <c r="B16" s="82"/>
      <c r="C16" s="82"/>
      <c r="D16" s="82"/>
      <c r="E16" s="82"/>
    </row>
    <row r="17" spans="1:5">
      <c r="A17" s="82"/>
      <c r="B17" s="82"/>
      <c r="C17" s="82"/>
      <c r="D17" s="82"/>
      <c r="E17" s="82"/>
    </row>
    <row r="18" spans="1:5">
      <c r="A18" s="82"/>
      <c r="B18" s="82"/>
      <c r="C18" s="82"/>
      <c r="D18" s="82"/>
      <c r="E18" s="82"/>
    </row>
  </sheetData>
  <mergeCells count="4">
    <mergeCell ref="A2:H2"/>
    <mergeCell ref="H3:H4"/>
    <mergeCell ref="A3:A4"/>
    <mergeCell ref="B3:G3"/>
  </mergeCells>
  <phoneticPr fontId="0" type="noConversion"/>
  <printOptions horizontalCentered="1"/>
  <pageMargins left="0.39370078740157483" right="0.39370078740157483" top="0.78740157480314965" bottom="0.39370078740157483" header="0.31496062992125984" footer="0.31496062992125984"/>
  <pageSetup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AN112"/>
  <sheetViews>
    <sheetView zoomScaleNormal="100" zoomScaleSheetLayoutView="40" workbookViewId="0"/>
  </sheetViews>
  <sheetFormatPr baseColWidth="10" defaultColWidth="11.5703125" defaultRowHeight="12.75"/>
  <cols>
    <col min="1" max="1" width="10" style="99" customWidth="1"/>
    <col min="2" max="3" width="5.140625" style="99" customWidth="1"/>
    <col min="4" max="4" width="5" style="99" customWidth="1"/>
    <col min="5" max="5" width="7.5703125" style="109" customWidth="1"/>
    <col min="6" max="40" width="7.7109375" style="109" customWidth="1"/>
    <col min="41" max="239" width="11.5703125" style="109"/>
    <col min="240" max="240" width="5.7109375" style="109" customWidth="1"/>
    <col min="241" max="280" width="7.85546875" style="109" customWidth="1"/>
    <col min="281" max="495" width="11.5703125" style="109"/>
    <col min="496" max="496" width="5.7109375" style="109" customWidth="1"/>
    <col min="497" max="536" width="7.85546875" style="109" customWidth="1"/>
    <col min="537" max="751" width="11.5703125" style="109"/>
    <col min="752" max="752" width="5.7109375" style="109" customWidth="1"/>
    <col min="753" max="792" width="7.85546875" style="109" customWidth="1"/>
    <col min="793" max="1007" width="11.5703125" style="109"/>
    <col min="1008" max="1008" width="5.7109375" style="109" customWidth="1"/>
    <col min="1009" max="1048" width="7.85546875" style="109" customWidth="1"/>
    <col min="1049" max="1263" width="11.5703125" style="109"/>
    <col min="1264" max="1264" width="5.7109375" style="109" customWidth="1"/>
    <col min="1265" max="1304" width="7.85546875" style="109" customWidth="1"/>
    <col min="1305" max="1519" width="11.5703125" style="109"/>
    <col min="1520" max="1520" width="5.7109375" style="109" customWidth="1"/>
    <col min="1521" max="1560" width="7.85546875" style="109" customWidth="1"/>
    <col min="1561" max="1775" width="11.5703125" style="109"/>
    <col min="1776" max="1776" width="5.7109375" style="109" customWidth="1"/>
    <col min="1777" max="1816" width="7.85546875" style="109" customWidth="1"/>
    <col min="1817" max="2031" width="11.5703125" style="109"/>
    <col min="2032" max="2032" width="5.7109375" style="109" customWidth="1"/>
    <col min="2033" max="2072" width="7.85546875" style="109" customWidth="1"/>
    <col min="2073" max="2287" width="11.5703125" style="109"/>
    <col min="2288" max="2288" width="5.7109375" style="109" customWidth="1"/>
    <col min="2289" max="2328" width="7.85546875" style="109" customWidth="1"/>
    <col min="2329" max="2543" width="11.5703125" style="109"/>
    <col min="2544" max="2544" width="5.7109375" style="109" customWidth="1"/>
    <col min="2545" max="2584" width="7.85546875" style="109" customWidth="1"/>
    <col min="2585" max="2799" width="11.5703125" style="109"/>
    <col min="2800" max="2800" width="5.7109375" style="109" customWidth="1"/>
    <col min="2801" max="2840" width="7.85546875" style="109" customWidth="1"/>
    <col min="2841" max="3055" width="11.5703125" style="109"/>
    <col min="3056" max="3056" width="5.7109375" style="109" customWidth="1"/>
    <col min="3057" max="3096" width="7.85546875" style="109" customWidth="1"/>
    <col min="3097" max="3311" width="11.5703125" style="109"/>
    <col min="3312" max="3312" width="5.7109375" style="109" customWidth="1"/>
    <col min="3313" max="3352" width="7.85546875" style="109" customWidth="1"/>
    <col min="3353" max="3567" width="11.5703125" style="109"/>
    <col min="3568" max="3568" width="5.7109375" style="109" customWidth="1"/>
    <col min="3569" max="3608" width="7.85546875" style="109" customWidth="1"/>
    <col min="3609" max="3823" width="11.5703125" style="109"/>
    <col min="3824" max="3824" width="5.7109375" style="109" customWidth="1"/>
    <col min="3825" max="3864" width="7.85546875" style="109" customWidth="1"/>
    <col min="3865" max="4079" width="11.5703125" style="109"/>
    <col min="4080" max="4080" width="5.7109375" style="109" customWidth="1"/>
    <col min="4081" max="4120" width="7.85546875" style="109" customWidth="1"/>
    <col min="4121" max="4335" width="11.5703125" style="109"/>
    <col min="4336" max="4336" width="5.7109375" style="109" customWidth="1"/>
    <col min="4337" max="4376" width="7.85546875" style="109" customWidth="1"/>
    <col min="4377" max="4591" width="11.5703125" style="109"/>
    <col min="4592" max="4592" width="5.7109375" style="109" customWidth="1"/>
    <col min="4593" max="4632" width="7.85546875" style="109" customWidth="1"/>
    <col min="4633" max="4847" width="11.5703125" style="109"/>
    <col min="4848" max="4848" width="5.7109375" style="109" customWidth="1"/>
    <col min="4849" max="4888" width="7.85546875" style="109" customWidth="1"/>
    <col min="4889" max="5103" width="11.5703125" style="109"/>
    <col min="5104" max="5104" width="5.7109375" style="109" customWidth="1"/>
    <col min="5105" max="5144" width="7.85546875" style="109" customWidth="1"/>
    <col min="5145" max="5359" width="11.5703125" style="109"/>
    <col min="5360" max="5360" width="5.7109375" style="109" customWidth="1"/>
    <col min="5361" max="5400" width="7.85546875" style="109" customWidth="1"/>
    <col min="5401" max="5615" width="11.5703125" style="109"/>
    <col min="5616" max="5616" width="5.7109375" style="109" customWidth="1"/>
    <col min="5617" max="5656" width="7.85546875" style="109" customWidth="1"/>
    <col min="5657" max="5871" width="11.5703125" style="109"/>
    <col min="5872" max="5872" width="5.7109375" style="109" customWidth="1"/>
    <col min="5873" max="5912" width="7.85546875" style="109" customWidth="1"/>
    <col min="5913" max="6127" width="11.5703125" style="109"/>
    <col min="6128" max="6128" width="5.7109375" style="109" customWidth="1"/>
    <col min="6129" max="6168" width="7.85546875" style="109" customWidth="1"/>
    <col min="6169" max="6383" width="11.5703125" style="109"/>
    <col min="6384" max="6384" width="5.7109375" style="109" customWidth="1"/>
    <col min="6385" max="6424" width="7.85546875" style="109" customWidth="1"/>
    <col min="6425" max="6639" width="11.5703125" style="109"/>
    <col min="6640" max="6640" width="5.7109375" style="109" customWidth="1"/>
    <col min="6641" max="6680" width="7.85546875" style="109" customWidth="1"/>
    <col min="6681" max="6895" width="11.5703125" style="109"/>
    <col min="6896" max="6896" width="5.7109375" style="109" customWidth="1"/>
    <col min="6897" max="6936" width="7.85546875" style="109" customWidth="1"/>
    <col min="6937" max="7151" width="11.5703125" style="109"/>
    <col min="7152" max="7152" width="5.7109375" style="109" customWidth="1"/>
    <col min="7153" max="7192" width="7.85546875" style="109" customWidth="1"/>
    <col min="7193" max="7407" width="11.5703125" style="109"/>
    <col min="7408" max="7408" width="5.7109375" style="109" customWidth="1"/>
    <col min="7409" max="7448" width="7.85546875" style="109" customWidth="1"/>
    <col min="7449" max="7663" width="11.5703125" style="109"/>
    <col min="7664" max="7664" width="5.7109375" style="109" customWidth="1"/>
    <col min="7665" max="7704" width="7.85546875" style="109" customWidth="1"/>
    <col min="7705" max="7919" width="11.5703125" style="109"/>
    <col min="7920" max="7920" width="5.7109375" style="109" customWidth="1"/>
    <col min="7921" max="7960" width="7.85546875" style="109" customWidth="1"/>
    <col min="7961" max="8175" width="11.5703125" style="109"/>
    <col min="8176" max="8176" width="5.7109375" style="109" customWidth="1"/>
    <col min="8177" max="8216" width="7.85546875" style="109" customWidth="1"/>
    <col min="8217" max="8431" width="11.5703125" style="109"/>
    <col min="8432" max="8432" width="5.7109375" style="109" customWidth="1"/>
    <col min="8433" max="8472" width="7.85546875" style="109" customWidth="1"/>
    <col min="8473" max="8687" width="11.5703125" style="109"/>
    <col min="8688" max="8688" width="5.7109375" style="109" customWidth="1"/>
    <col min="8689" max="8728" width="7.85546875" style="109" customWidth="1"/>
    <col min="8729" max="8943" width="11.5703125" style="109"/>
    <col min="8944" max="8944" width="5.7109375" style="109" customWidth="1"/>
    <col min="8945" max="8984" width="7.85546875" style="109" customWidth="1"/>
    <col min="8985" max="9199" width="11.5703125" style="109"/>
    <col min="9200" max="9200" width="5.7109375" style="109" customWidth="1"/>
    <col min="9201" max="9240" width="7.85546875" style="109" customWidth="1"/>
    <col min="9241" max="9455" width="11.5703125" style="109"/>
    <col min="9456" max="9456" width="5.7109375" style="109" customWidth="1"/>
    <col min="9457" max="9496" width="7.85546875" style="109" customWidth="1"/>
    <col min="9497" max="9711" width="11.5703125" style="109"/>
    <col min="9712" max="9712" width="5.7109375" style="109" customWidth="1"/>
    <col min="9713" max="9752" width="7.85546875" style="109" customWidth="1"/>
    <col min="9753" max="9967" width="11.5703125" style="109"/>
    <col min="9968" max="9968" width="5.7109375" style="109" customWidth="1"/>
    <col min="9969" max="10008" width="7.85546875" style="109" customWidth="1"/>
    <col min="10009" max="10223" width="11.5703125" style="109"/>
    <col min="10224" max="10224" width="5.7109375" style="109" customWidth="1"/>
    <col min="10225" max="10264" width="7.85546875" style="109" customWidth="1"/>
    <col min="10265" max="10479" width="11.5703125" style="109"/>
    <col min="10480" max="10480" width="5.7109375" style="109" customWidth="1"/>
    <col min="10481" max="10520" width="7.85546875" style="109" customWidth="1"/>
    <col min="10521" max="10735" width="11.5703125" style="109"/>
    <col min="10736" max="10736" width="5.7109375" style="109" customWidth="1"/>
    <col min="10737" max="10776" width="7.85546875" style="109" customWidth="1"/>
    <col min="10777" max="10991" width="11.5703125" style="109"/>
    <col min="10992" max="10992" width="5.7109375" style="109" customWidth="1"/>
    <col min="10993" max="11032" width="7.85546875" style="109" customWidth="1"/>
    <col min="11033" max="11247" width="11.5703125" style="109"/>
    <col min="11248" max="11248" width="5.7109375" style="109" customWidth="1"/>
    <col min="11249" max="11288" width="7.85546875" style="109" customWidth="1"/>
    <col min="11289" max="11503" width="11.5703125" style="109"/>
    <col min="11504" max="11504" width="5.7109375" style="109" customWidth="1"/>
    <col min="11505" max="11544" width="7.85546875" style="109" customWidth="1"/>
    <col min="11545" max="11759" width="11.5703125" style="109"/>
    <col min="11760" max="11760" width="5.7109375" style="109" customWidth="1"/>
    <col min="11761" max="11800" width="7.85546875" style="109" customWidth="1"/>
    <col min="11801" max="12015" width="11.5703125" style="109"/>
    <col min="12016" max="12016" width="5.7109375" style="109" customWidth="1"/>
    <col min="12017" max="12056" width="7.85546875" style="109" customWidth="1"/>
    <col min="12057" max="12271" width="11.5703125" style="109"/>
    <col min="12272" max="12272" width="5.7109375" style="109" customWidth="1"/>
    <col min="12273" max="12312" width="7.85546875" style="109" customWidth="1"/>
    <col min="12313" max="12527" width="11.5703125" style="109"/>
    <col min="12528" max="12528" width="5.7109375" style="109" customWidth="1"/>
    <col min="12529" max="12568" width="7.85546875" style="109" customWidth="1"/>
    <col min="12569" max="12783" width="11.5703125" style="109"/>
    <col min="12784" max="12784" width="5.7109375" style="109" customWidth="1"/>
    <col min="12785" max="12824" width="7.85546875" style="109" customWidth="1"/>
    <col min="12825" max="13039" width="11.5703125" style="109"/>
    <col min="13040" max="13040" width="5.7109375" style="109" customWidth="1"/>
    <col min="13041" max="13080" width="7.85546875" style="109" customWidth="1"/>
    <col min="13081" max="13295" width="11.5703125" style="109"/>
    <col min="13296" max="13296" width="5.7109375" style="109" customWidth="1"/>
    <col min="13297" max="13336" width="7.85546875" style="109" customWidth="1"/>
    <col min="13337" max="13551" width="11.5703125" style="109"/>
    <col min="13552" max="13552" width="5.7109375" style="109" customWidth="1"/>
    <col min="13553" max="13592" width="7.85546875" style="109" customWidth="1"/>
    <col min="13593" max="13807" width="11.5703125" style="109"/>
    <col min="13808" max="13808" width="5.7109375" style="109" customWidth="1"/>
    <col min="13809" max="13848" width="7.85546875" style="109" customWidth="1"/>
    <col min="13849" max="14063" width="11.5703125" style="109"/>
    <col min="14064" max="14064" width="5.7109375" style="109" customWidth="1"/>
    <col min="14065" max="14104" width="7.85546875" style="109" customWidth="1"/>
    <col min="14105" max="14319" width="11.5703125" style="109"/>
    <col min="14320" max="14320" width="5.7109375" style="109" customWidth="1"/>
    <col min="14321" max="14360" width="7.85546875" style="109" customWidth="1"/>
    <col min="14361" max="14575" width="11.5703125" style="109"/>
    <col min="14576" max="14576" width="5.7109375" style="109" customWidth="1"/>
    <col min="14577" max="14616" width="7.85546875" style="109" customWidth="1"/>
    <col min="14617" max="14831" width="11.5703125" style="109"/>
    <col min="14832" max="14832" width="5.7109375" style="109" customWidth="1"/>
    <col min="14833" max="14872" width="7.85546875" style="109" customWidth="1"/>
    <col min="14873" max="15087" width="11.5703125" style="109"/>
    <col min="15088" max="15088" width="5.7109375" style="109" customWidth="1"/>
    <col min="15089" max="15128" width="7.85546875" style="109" customWidth="1"/>
    <col min="15129" max="15343" width="11.5703125" style="109"/>
    <col min="15344" max="15344" width="5.7109375" style="109" customWidth="1"/>
    <col min="15345" max="15384" width="7.85546875" style="109" customWidth="1"/>
    <col min="15385" max="15599" width="11.5703125" style="109"/>
    <col min="15600" max="15600" width="5.7109375" style="109" customWidth="1"/>
    <col min="15601" max="15640" width="7.85546875" style="109" customWidth="1"/>
    <col min="15641" max="15855" width="11.5703125" style="109"/>
    <col min="15856" max="15856" width="5.7109375" style="109" customWidth="1"/>
    <col min="15857" max="15896" width="7.85546875" style="109" customWidth="1"/>
    <col min="15897" max="16111" width="11.5703125" style="109"/>
    <col min="16112" max="16112" width="5.7109375" style="109" customWidth="1"/>
    <col min="16113" max="16152" width="7.85546875" style="109" customWidth="1"/>
    <col min="16153" max="16384" width="11.5703125" style="109"/>
  </cols>
  <sheetData>
    <row r="2" spans="1:40">
      <c r="F2" s="112" t="s">
        <v>192</v>
      </c>
      <c r="G2" s="112" t="s">
        <v>193</v>
      </c>
      <c r="H2" s="112" t="s">
        <v>194</v>
      </c>
      <c r="J2" s="109" t="s">
        <v>231</v>
      </c>
      <c r="L2" s="109">
        <v>36</v>
      </c>
    </row>
    <row r="3" spans="1:40">
      <c r="E3" s="103" t="s">
        <v>0</v>
      </c>
      <c r="F3" s="110">
        <f>'CONTEOS 30-70 PRE'!H5+'CONTEOS 30-70 CAM'!H5</f>
        <v>90</v>
      </c>
      <c r="G3" s="110">
        <f xml:space="preserve"> COUNTIF(E17:AN112,"PAN")</f>
        <v>90</v>
      </c>
      <c r="H3" s="110">
        <f>G3-F3</f>
        <v>0</v>
      </c>
      <c r="J3" s="109" t="s">
        <v>232</v>
      </c>
      <c r="L3" s="109">
        <v>48</v>
      </c>
    </row>
    <row r="4" spans="1:40">
      <c r="A4" s="117"/>
      <c r="B4" s="117"/>
      <c r="C4" s="117"/>
      <c r="D4" s="117"/>
      <c r="E4" s="104" t="s">
        <v>163</v>
      </c>
      <c r="F4" s="110">
        <f>'CONTEOS 30-70 PRE'!H6+'CONTEOS 30-70 CAM'!H6</f>
        <v>254</v>
      </c>
      <c r="G4" s="110">
        <f xml:space="preserve"> COUNTIF(E17:AN112,"PRI")</f>
        <v>254</v>
      </c>
      <c r="H4" s="110">
        <f t="shared" ref="H4:H8" si="0">G4-F4</f>
        <v>0</v>
      </c>
      <c r="J4" s="109" t="s">
        <v>233</v>
      </c>
      <c r="L4" s="109">
        <v>96</v>
      </c>
    </row>
    <row r="5" spans="1:40">
      <c r="A5" s="118"/>
      <c r="B5" s="118"/>
      <c r="C5" s="118"/>
      <c r="D5" s="118"/>
      <c r="E5" s="105" t="s">
        <v>164</v>
      </c>
      <c r="F5" s="110">
        <f>'CONTEOS 30-70 PRE'!H7+'CONTEOS 30-70 CAM'!H7</f>
        <v>37</v>
      </c>
      <c r="G5" s="110">
        <f xml:space="preserve"> COUNTIF(E17:AN112,"PRD")</f>
        <v>37</v>
      </c>
      <c r="H5" s="110">
        <f t="shared" si="0"/>
        <v>0</v>
      </c>
      <c r="J5" s="109" t="s">
        <v>235</v>
      </c>
      <c r="L5" s="109">
        <v>120</v>
      </c>
      <c r="M5" s="109">
        <v>118</v>
      </c>
    </row>
    <row r="6" spans="1:40">
      <c r="A6" s="118"/>
      <c r="B6" s="118"/>
      <c r="C6" s="118"/>
      <c r="D6" s="118"/>
      <c r="E6" s="106" t="s">
        <v>165</v>
      </c>
      <c r="F6" s="110">
        <f>'CONTEOS 30-70 PRE'!H8+'CONTEOS 30-70 CAM'!H8</f>
        <v>24</v>
      </c>
      <c r="G6" s="110">
        <f xml:space="preserve"> COUNTIF(E17:AN112,"PT")</f>
        <v>24</v>
      </c>
      <c r="H6" s="110">
        <f t="shared" si="0"/>
        <v>0</v>
      </c>
      <c r="J6" s="109" t="s">
        <v>236</v>
      </c>
      <c r="L6" s="109">
        <v>360</v>
      </c>
      <c r="M6" s="109">
        <v>359</v>
      </c>
    </row>
    <row r="7" spans="1:40">
      <c r="A7" s="98"/>
      <c r="B7" s="98"/>
      <c r="C7" s="98"/>
      <c r="D7" s="98"/>
      <c r="E7" s="107" t="s">
        <v>167</v>
      </c>
      <c r="F7" s="110">
        <f>'CONTEOS 30-70 PRE'!H9+'CONTEOS 30-70 CAM'!H9</f>
        <v>24</v>
      </c>
      <c r="G7" s="110">
        <f xml:space="preserve"> COUNTIF(E17:AN112,"PVEM")</f>
        <v>24</v>
      </c>
      <c r="H7" s="110">
        <f t="shared" si="0"/>
        <v>0</v>
      </c>
      <c r="J7" s="109" t="s">
        <v>237</v>
      </c>
      <c r="L7" s="133">
        <v>477</v>
      </c>
    </row>
    <row r="8" spans="1:40">
      <c r="E8" s="108" t="s">
        <v>197</v>
      </c>
      <c r="F8" s="110">
        <f>'CONTEOS 30-70 PRE'!H10+'CONTEOS 30-70 CAM'!H10</f>
        <v>48</v>
      </c>
      <c r="G8" s="110">
        <f xml:space="preserve"> COUNTIF(E17:AN112,"PUDC")</f>
        <v>48</v>
      </c>
      <c r="H8" s="110">
        <f t="shared" si="0"/>
        <v>0</v>
      </c>
      <c r="J8" s="109" t="s">
        <v>238</v>
      </c>
      <c r="L8" s="134">
        <v>3</v>
      </c>
    </row>
    <row r="9" spans="1:40">
      <c r="E9" s="127" t="s">
        <v>230</v>
      </c>
      <c r="F9" s="110">
        <v>3</v>
      </c>
      <c r="G9" s="110">
        <f xml:space="preserve"> COUNTIF(E17:AN112,"IFE")</f>
        <v>3</v>
      </c>
      <c r="H9" s="110">
        <f t="shared" ref="H9:H10" si="1">G9-F9</f>
        <v>0</v>
      </c>
      <c r="J9" s="109" t="s">
        <v>239</v>
      </c>
      <c r="L9" s="111">
        <v>2976</v>
      </c>
    </row>
    <row r="10" spans="1:40">
      <c r="E10" s="116" t="s">
        <v>207</v>
      </c>
      <c r="F10" s="110"/>
      <c r="G10" s="110">
        <f xml:space="preserve"> COUNTIF(E17:AN112,"AUT")</f>
        <v>2976</v>
      </c>
      <c r="H10" s="110">
        <f t="shared" si="1"/>
        <v>2976</v>
      </c>
      <c r="J10" s="109" t="s">
        <v>234</v>
      </c>
      <c r="L10" s="111">
        <v>3456</v>
      </c>
    </row>
    <row r="11" spans="1:40">
      <c r="G11" s="109">
        <f>SUM(G3:G10)</f>
        <v>3456</v>
      </c>
    </row>
    <row r="13" spans="1:40" s="119" customFormat="1" ht="15" customHeight="1">
      <c r="A13" s="181" t="s">
        <v>208</v>
      </c>
      <c r="B13" s="181"/>
      <c r="C13" s="181"/>
      <c r="D13" s="181"/>
      <c r="E13" s="180" t="s">
        <v>44</v>
      </c>
      <c r="F13" s="180"/>
      <c r="G13" s="180" t="s">
        <v>45</v>
      </c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0"/>
      <c r="AJ13" s="180"/>
      <c r="AK13" s="177" t="s">
        <v>46</v>
      </c>
      <c r="AL13" s="177"/>
      <c r="AM13" s="177"/>
      <c r="AN13" s="177"/>
    </row>
    <row r="14" spans="1:40" s="119" customFormat="1" ht="12.75" customHeight="1">
      <c r="A14" s="181" t="s">
        <v>209</v>
      </c>
      <c r="B14" s="181"/>
      <c r="C14" s="181"/>
      <c r="D14" s="181"/>
      <c r="E14" s="128" t="s">
        <v>202</v>
      </c>
      <c r="F14" s="128" t="s">
        <v>203</v>
      </c>
      <c r="G14" s="128" t="s">
        <v>204</v>
      </c>
      <c r="H14" s="128" t="s">
        <v>205</v>
      </c>
      <c r="I14" s="128" t="s">
        <v>199</v>
      </c>
      <c r="J14" s="123" t="s">
        <v>200</v>
      </c>
      <c r="K14" s="123" t="s">
        <v>201</v>
      </c>
      <c r="L14" s="128" t="s">
        <v>202</v>
      </c>
      <c r="M14" s="128" t="s">
        <v>203</v>
      </c>
      <c r="N14" s="128" t="s">
        <v>204</v>
      </c>
      <c r="O14" s="128" t="s">
        <v>205</v>
      </c>
      <c r="P14" s="128" t="s">
        <v>199</v>
      </c>
      <c r="Q14" s="123" t="s">
        <v>200</v>
      </c>
      <c r="R14" s="123" t="s">
        <v>201</v>
      </c>
      <c r="S14" s="128" t="s">
        <v>202</v>
      </c>
      <c r="T14" s="128" t="s">
        <v>203</v>
      </c>
      <c r="U14" s="128" t="s">
        <v>204</v>
      </c>
      <c r="V14" s="128" t="s">
        <v>205</v>
      </c>
      <c r="W14" s="128" t="s">
        <v>199</v>
      </c>
      <c r="X14" s="123" t="s">
        <v>200</v>
      </c>
      <c r="Y14" s="123" t="s">
        <v>201</v>
      </c>
      <c r="Z14" s="128" t="s">
        <v>202</v>
      </c>
      <c r="AA14" s="128" t="s">
        <v>203</v>
      </c>
      <c r="AB14" s="128" t="s">
        <v>204</v>
      </c>
      <c r="AC14" s="128" t="s">
        <v>205</v>
      </c>
      <c r="AD14" s="128" t="s">
        <v>199</v>
      </c>
      <c r="AE14" s="123" t="s">
        <v>200</v>
      </c>
      <c r="AF14" s="123" t="s">
        <v>201</v>
      </c>
      <c r="AG14" s="128" t="s">
        <v>202</v>
      </c>
      <c r="AH14" s="128" t="s">
        <v>203</v>
      </c>
      <c r="AI14" s="128" t="s">
        <v>204</v>
      </c>
      <c r="AJ14" s="128" t="s">
        <v>205</v>
      </c>
      <c r="AK14" s="128" t="s">
        <v>199</v>
      </c>
      <c r="AL14" s="123" t="s">
        <v>200</v>
      </c>
      <c r="AM14" s="123" t="s">
        <v>201</v>
      </c>
      <c r="AN14" s="128" t="s">
        <v>202</v>
      </c>
    </row>
    <row r="15" spans="1:40" s="119" customFormat="1" ht="16.5" customHeight="1">
      <c r="A15" s="181" t="s">
        <v>210</v>
      </c>
      <c r="B15" s="181" t="s">
        <v>184</v>
      </c>
      <c r="C15" s="181"/>
      <c r="D15" s="182" t="s">
        <v>211</v>
      </c>
      <c r="E15" s="128">
        <v>30</v>
      </c>
      <c r="F15" s="128">
        <v>31</v>
      </c>
      <c r="G15" s="128">
        <v>1</v>
      </c>
      <c r="H15" s="128">
        <v>2</v>
      </c>
      <c r="I15" s="128">
        <v>3</v>
      </c>
      <c r="J15" s="128">
        <v>4</v>
      </c>
      <c r="K15" s="128">
        <v>5</v>
      </c>
      <c r="L15" s="128">
        <v>6</v>
      </c>
      <c r="M15" s="128">
        <v>7</v>
      </c>
      <c r="N15" s="128">
        <v>8</v>
      </c>
      <c r="O15" s="128">
        <v>9</v>
      </c>
      <c r="P15" s="128">
        <v>10</v>
      </c>
      <c r="Q15" s="128">
        <v>11</v>
      </c>
      <c r="R15" s="128">
        <v>12</v>
      </c>
      <c r="S15" s="128">
        <v>13</v>
      </c>
      <c r="T15" s="128">
        <v>14</v>
      </c>
      <c r="U15" s="128">
        <v>15</v>
      </c>
      <c r="V15" s="128">
        <v>16</v>
      </c>
      <c r="W15" s="128">
        <v>17</v>
      </c>
      <c r="X15" s="128">
        <v>18</v>
      </c>
      <c r="Y15" s="128">
        <v>19</v>
      </c>
      <c r="Z15" s="128">
        <v>20</v>
      </c>
      <c r="AA15" s="123">
        <v>21</v>
      </c>
      <c r="AB15" s="123">
        <v>22</v>
      </c>
      <c r="AC15" s="123">
        <v>23</v>
      </c>
      <c r="AD15" s="123">
        <v>24</v>
      </c>
      <c r="AE15" s="123">
        <v>25</v>
      </c>
      <c r="AF15" s="123">
        <v>26</v>
      </c>
      <c r="AG15" s="123">
        <v>27</v>
      </c>
      <c r="AH15" s="123">
        <v>28</v>
      </c>
      <c r="AI15" s="123">
        <v>29</v>
      </c>
      <c r="AJ15" s="123">
        <v>30</v>
      </c>
      <c r="AK15" s="123">
        <v>1</v>
      </c>
      <c r="AL15" s="123">
        <v>2</v>
      </c>
      <c r="AM15" s="123">
        <v>3</v>
      </c>
      <c r="AN15" s="123">
        <v>4</v>
      </c>
    </row>
    <row r="16" spans="1:40" s="119" customFormat="1" ht="16.5" customHeight="1">
      <c r="A16" s="181"/>
      <c r="B16" s="181"/>
      <c r="C16" s="181"/>
      <c r="D16" s="182"/>
      <c r="E16" s="128" t="s">
        <v>206</v>
      </c>
      <c r="F16" s="128" t="s">
        <v>206</v>
      </c>
      <c r="G16" s="128" t="s">
        <v>206</v>
      </c>
      <c r="H16" s="128" t="s">
        <v>206</v>
      </c>
      <c r="I16" s="128" t="s">
        <v>206</v>
      </c>
      <c r="J16" s="123" t="s">
        <v>206</v>
      </c>
      <c r="K16" s="123" t="s">
        <v>206</v>
      </c>
      <c r="L16" s="123" t="s">
        <v>206</v>
      </c>
      <c r="M16" s="123" t="s">
        <v>206</v>
      </c>
      <c r="N16" s="123" t="s">
        <v>206</v>
      </c>
      <c r="O16" s="123" t="s">
        <v>206</v>
      </c>
      <c r="P16" s="123" t="s">
        <v>206</v>
      </c>
      <c r="Q16" s="123" t="s">
        <v>206</v>
      </c>
      <c r="R16" s="123" t="s">
        <v>206</v>
      </c>
      <c r="S16" s="123" t="s">
        <v>206</v>
      </c>
      <c r="T16" s="123" t="s">
        <v>206</v>
      </c>
      <c r="U16" s="123" t="s">
        <v>206</v>
      </c>
      <c r="V16" s="123" t="s">
        <v>206</v>
      </c>
      <c r="W16" s="123" t="s">
        <v>206</v>
      </c>
      <c r="X16" s="123" t="s">
        <v>206</v>
      </c>
      <c r="Y16" s="123" t="s">
        <v>206</v>
      </c>
      <c r="Z16" s="123" t="s">
        <v>206</v>
      </c>
      <c r="AA16" s="123" t="s">
        <v>206</v>
      </c>
      <c r="AB16" s="123" t="s">
        <v>206</v>
      </c>
      <c r="AC16" s="123" t="s">
        <v>206</v>
      </c>
      <c r="AD16" s="123" t="s">
        <v>206</v>
      </c>
      <c r="AE16" s="123" t="s">
        <v>206</v>
      </c>
      <c r="AF16" s="123" t="s">
        <v>206</v>
      </c>
      <c r="AG16" s="123" t="s">
        <v>206</v>
      </c>
      <c r="AH16" s="123" t="s">
        <v>206</v>
      </c>
      <c r="AI16" s="123" t="s">
        <v>206</v>
      </c>
      <c r="AJ16" s="123" t="s">
        <v>206</v>
      </c>
      <c r="AK16" s="123" t="s">
        <v>206</v>
      </c>
      <c r="AL16" s="123" t="s">
        <v>206</v>
      </c>
      <c r="AM16" s="123" t="s">
        <v>206</v>
      </c>
      <c r="AN16" s="123" t="s">
        <v>206</v>
      </c>
    </row>
    <row r="17" spans="1:40" s="120" customFormat="1" ht="12.75" customHeight="1">
      <c r="A17" s="179" t="s">
        <v>212</v>
      </c>
      <c r="B17" s="179">
        <v>3</v>
      </c>
      <c r="C17" s="179">
        <v>1</v>
      </c>
      <c r="D17" s="124">
        <v>1</v>
      </c>
      <c r="E17" s="116" t="s">
        <v>207</v>
      </c>
      <c r="F17" s="116" t="s">
        <v>207</v>
      </c>
      <c r="G17" s="116" t="s">
        <v>207</v>
      </c>
      <c r="H17" s="116" t="s">
        <v>207</v>
      </c>
      <c r="I17" s="116" t="s">
        <v>207</v>
      </c>
      <c r="J17" s="116" t="s">
        <v>207</v>
      </c>
      <c r="K17" s="116" t="s">
        <v>207</v>
      </c>
      <c r="L17" s="116" t="s">
        <v>207</v>
      </c>
      <c r="M17" s="116" t="s">
        <v>207</v>
      </c>
      <c r="N17" s="116" t="s">
        <v>207</v>
      </c>
      <c r="O17" s="116" t="s">
        <v>207</v>
      </c>
      <c r="P17" s="116" t="s">
        <v>207</v>
      </c>
      <c r="Q17" s="116" t="s">
        <v>207</v>
      </c>
      <c r="R17" s="116" t="s">
        <v>207</v>
      </c>
      <c r="S17" s="116" t="s">
        <v>207</v>
      </c>
      <c r="T17" s="116" t="s">
        <v>207</v>
      </c>
      <c r="U17" s="116" t="s">
        <v>207</v>
      </c>
      <c r="V17" s="116" t="s">
        <v>207</v>
      </c>
      <c r="W17" s="116" t="s">
        <v>207</v>
      </c>
      <c r="X17" s="116" t="s">
        <v>207</v>
      </c>
      <c r="Y17" s="116" t="s">
        <v>207</v>
      </c>
      <c r="Z17" s="116" t="s">
        <v>207</v>
      </c>
      <c r="AA17" s="116" t="s">
        <v>207</v>
      </c>
      <c r="AB17" s="116" t="s">
        <v>207</v>
      </c>
      <c r="AC17" s="116" t="s">
        <v>207</v>
      </c>
      <c r="AD17" s="116" t="s">
        <v>207</v>
      </c>
      <c r="AE17" s="116" t="s">
        <v>207</v>
      </c>
      <c r="AF17" s="116" t="s">
        <v>207</v>
      </c>
      <c r="AG17" s="116" t="s">
        <v>207</v>
      </c>
      <c r="AH17" s="116" t="s">
        <v>207</v>
      </c>
      <c r="AI17" s="116" t="s">
        <v>207</v>
      </c>
      <c r="AJ17" s="116" t="s">
        <v>207</v>
      </c>
      <c r="AK17" s="116" t="s">
        <v>207</v>
      </c>
      <c r="AL17" s="116" t="s">
        <v>207</v>
      </c>
      <c r="AM17" s="116" t="s">
        <v>207</v>
      </c>
      <c r="AN17" s="116" t="s">
        <v>207</v>
      </c>
    </row>
    <row r="18" spans="1:40" s="120" customFormat="1">
      <c r="A18" s="179"/>
      <c r="B18" s="179"/>
      <c r="C18" s="179"/>
      <c r="D18" s="124">
        <v>2</v>
      </c>
      <c r="E18" s="116" t="s">
        <v>207</v>
      </c>
      <c r="F18" s="116" t="s">
        <v>207</v>
      </c>
      <c r="G18" s="116" t="s">
        <v>207</v>
      </c>
      <c r="H18" s="116" t="s">
        <v>207</v>
      </c>
      <c r="I18" s="116" t="s">
        <v>207</v>
      </c>
      <c r="J18" s="116" t="s">
        <v>207</v>
      </c>
      <c r="K18" s="116" t="s">
        <v>207</v>
      </c>
      <c r="L18" s="116" t="s">
        <v>207</v>
      </c>
      <c r="M18" s="116" t="s">
        <v>207</v>
      </c>
      <c r="N18" s="116" t="s">
        <v>207</v>
      </c>
      <c r="O18" s="116" t="s">
        <v>207</v>
      </c>
      <c r="P18" s="116" t="s">
        <v>207</v>
      </c>
      <c r="Q18" s="116" t="s">
        <v>207</v>
      </c>
      <c r="R18" s="116" t="s">
        <v>207</v>
      </c>
      <c r="S18" s="116" t="s">
        <v>207</v>
      </c>
      <c r="T18" s="116" t="s">
        <v>207</v>
      </c>
      <c r="U18" s="116" t="s">
        <v>207</v>
      </c>
      <c r="V18" s="116" t="s">
        <v>207</v>
      </c>
      <c r="W18" s="116" t="s">
        <v>207</v>
      </c>
      <c r="X18" s="116" t="s">
        <v>207</v>
      </c>
      <c r="Y18" s="116" t="s">
        <v>207</v>
      </c>
      <c r="Z18" s="116" t="s">
        <v>207</v>
      </c>
      <c r="AA18" s="116" t="s">
        <v>207</v>
      </c>
      <c r="AB18" s="116" t="s">
        <v>207</v>
      </c>
      <c r="AC18" s="116" t="s">
        <v>207</v>
      </c>
      <c r="AD18" s="116" t="s">
        <v>207</v>
      </c>
      <c r="AE18" s="116" t="s">
        <v>207</v>
      </c>
      <c r="AF18" s="116" t="s">
        <v>207</v>
      </c>
      <c r="AG18" s="116" t="s">
        <v>207</v>
      </c>
      <c r="AH18" s="116" t="s">
        <v>207</v>
      </c>
      <c r="AI18" s="116" t="s">
        <v>207</v>
      </c>
      <c r="AJ18" s="116" t="s">
        <v>207</v>
      </c>
      <c r="AK18" s="116" t="s">
        <v>207</v>
      </c>
      <c r="AL18" s="116" t="s">
        <v>207</v>
      </c>
      <c r="AM18" s="116" t="s">
        <v>207</v>
      </c>
      <c r="AN18" s="116" t="s">
        <v>207</v>
      </c>
    </row>
    <row r="19" spans="1:40" s="120" customFormat="1">
      <c r="A19" s="179"/>
      <c r="B19" s="179"/>
      <c r="C19" s="179">
        <v>1</v>
      </c>
      <c r="D19" s="124">
        <v>3</v>
      </c>
      <c r="E19" s="116" t="s">
        <v>207</v>
      </c>
      <c r="F19" s="116" t="s">
        <v>207</v>
      </c>
      <c r="G19" s="116" t="s">
        <v>207</v>
      </c>
      <c r="H19" s="116" t="s">
        <v>207</v>
      </c>
      <c r="I19" s="116" t="s">
        <v>207</v>
      </c>
      <c r="J19" s="116" t="s">
        <v>207</v>
      </c>
      <c r="K19" s="116" t="s">
        <v>207</v>
      </c>
      <c r="L19" s="116" t="s">
        <v>207</v>
      </c>
      <c r="M19" s="116" t="s">
        <v>207</v>
      </c>
      <c r="N19" s="116" t="s">
        <v>207</v>
      </c>
      <c r="O19" s="116" t="s">
        <v>207</v>
      </c>
      <c r="P19" s="116" t="s">
        <v>207</v>
      </c>
      <c r="Q19" s="116" t="s">
        <v>207</v>
      </c>
      <c r="R19" s="116" t="s">
        <v>207</v>
      </c>
      <c r="S19" s="116" t="s">
        <v>207</v>
      </c>
      <c r="T19" s="116" t="s">
        <v>207</v>
      </c>
      <c r="U19" s="116" t="s">
        <v>207</v>
      </c>
      <c r="V19" s="116" t="s">
        <v>207</v>
      </c>
      <c r="W19" s="116" t="s">
        <v>207</v>
      </c>
      <c r="X19" s="116" t="s">
        <v>207</v>
      </c>
      <c r="Y19" s="116" t="s">
        <v>207</v>
      </c>
      <c r="Z19" s="116" t="s">
        <v>207</v>
      </c>
      <c r="AA19" s="116" t="s">
        <v>207</v>
      </c>
      <c r="AB19" s="116" t="s">
        <v>207</v>
      </c>
      <c r="AC19" s="116" t="s">
        <v>207</v>
      </c>
      <c r="AD19" s="116" t="s">
        <v>207</v>
      </c>
      <c r="AE19" s="116" t="s">
        <v>207</v>
      </c>
      <c r="AF19" s="116" t="s">
        <v>207</v>
      </c>
      <c r="AG19" s="116" t="s">
        <v>207</v>
      </c>
      <c r="AH19" s="116" t="s">
        <v>207</v>
      </c>
      <c r="AI19" s="116" t="s">
        <v>207</v>
      </c>
      <c r="AJ19" s="116" t="s">
        <v>207</v>
      </c>
      <c r="AK19" s="116" t="s">
        <v>207</v>
      </c>
      <c r="AL19" s="116" t="s">
        <v>207</v>
      </c>
      <c r="AM19" s="116" t="s">
        <v>207</v>
      </c>
      <c r="AN19" s="116" t="s">
        <v>207</v>
      </c>
    </row>
    <row r="20" spans="1:40" s="120" customFormat="1">
      <c r="A20" s="179"/>
      <c r="B20" s="179"/>
      <c r="C20" s="179"/>
      <c r="D20" s="124">
        <v>4</v>
      </c>
      <c r="E20" s="116" t="s">
        <v>207</v>
      </c>
      <c r="F20" s="116" t="s">
        <v>207</v>
      </c>
      <c r="G20" s="116" t="s">
        <v>207</v>
      </c>
      <c r="H20" s="116" t="s">
        <v>207</v>
      </c>
      <c r="I20" s="116" t="s">
        <v>207</v>
      </c>
      <c r="J20" s="116" t="s">
        <v>207</v>
      </c>
      <c r="K20" s="116" t="s">
        <v>207</v>
      </c>
      <c r="L20" s="116" t="s">
        <v>207</v>
      </c>
      <c r="M20" s="116" t="s">
        <v>207</v>
      </c>
      <c r="N20" s="116" t="s">
        <v>207</v>
      </c>
      <c r="O20" s="116" t="s">
        <v>207</v>
      </c>
      <c r="P20" s="116" t="s">
        <v>207</v>
      </c>
      <c r="Q20" s="116" t="s">
        <v>207</v>
      </c>
      <c r="R20" s="116" t="s">
        <v>207</v>
      </c>
      <c r="S20" s="116" t="s">
        <v>207</v>
      </c>
      <c r="T20" s="116" t="s">
        <v>207</v>
      </c>
      <c r="U20" s="116" t="s">
        <v>207</v>
      </c>
      <c r="V20" s="116" t="s">
        <v>207</v>
      </c>
      <c r="W20" s="116" t="s">
        <v>207</v>
      </c>
      <c r="X20" s="116" t="s">
        <v>207</v>
      </c>
      <c r="Y20" s="116" t="s">
        <v>207</v>
      </c>
      <c r="Z20" s="116" t="s">
        <v>207</v>
      </c>
      <c r="AA20" s="116" t="s">
        <v>207</v>
      </c>
      <c r="AB20" s="116" t="s">
        <v>207</v>
      </c>
      <c r="AC20" s="116" t="s">
        <v>207</v>
      </c>
      <c r="AD20" s="116" t="s">
        <v>207</v>
      </c>
      <c r="AE20" s="116" t="s">
        <v>207</v>
      </c>
      <c r="AF20" s="116" t="s">
        <v>207</v>
      </c>
      <c r="AG20" s="116" t="s">
        <v>207</v>
      </c>
      <c r="AH20" s="116" t="s">
        <v>207</v>
      </c>
      <c r="AI20" s="116" t="s">
        <v>207</v>
      </c>
      <c r="AJ20" s="116" t="s">
        <v>207</v>
      </c>
      <c r="AK20" s="116" t="s">
        <v>207</v>
      </c>
      <c r="AL20" s="116" t="s">
        <v>207</v>
      </c>
      <c r="AM20" s="116" t="s">
        <v>207</v>
      </c>
      <c r="AN20" s="116" t="s">
        <v>207</v>
      </c>
    </row>
    <row r="21" spans="1:40" s="120" customFormat="1">
      <c r="A21" s="179"/>
      <c r="B21" s="179"/>
      <c r="C21" s="179">
        <v>1</v>
      </c>
      <c r="D21" s="124">
        <v>5</v>
      </c>
      <c r="E21" s="116" t="s">
        <v>207</v>
      </c>
      <c r="F21" s="116" t="s">
        <v>207</v>
      </c>
      <c r="G21" s="116" t="s">
        <v>207</v>
      </c>
      <c r="H21" s="116" t="s">
        <v>207</v>
      </c>
      <c r="I21" s="116" t="s">
        <v>207</v>
      </c>
      <c r="J21" s="116" t="s">
        <v>207</v>
      </c>
      <c r="K21" s="116" t="s">
        <v>207</v>
      </c>
      <c r="L21" s="116" t="s">
        <v>207</v>
      </c>
      <c r="M21" s="116" t="s">
        <v>207</v>
      </c>
      <c r="N21" s="116" t="s">
        <v>207</v>
      </c>
      <c r="O21" s="116" t="s">
        <v>207</v>
      </c>
      <c r="P21" s="116" t="s">
        <v>207</v>
      </c>
      <c r="Q21" s="116" t="s">
        <v>207</v>
      </c>
      <c r="R21" s="116" t="s">
        <v>207</v>
      </c>
      <c r="S21" s="116" t="s">
        <v>207</v>
      </c>
      <c r="T21" s="116" t="s">
        <v>207</v>
      </c>
      <c r="U21" s="116" t="s">
        <v>207</v>
      </c>
      <c r="V21" s="116" t="s">
        <v>207</v>
      </c>
      <c r="W21" s="116" t="s">
        <v>207</v>
      </c>
      <c r="X21" s="116" t="s">
        <v>207</v>
      </c>
      <c r="Y21" s="116" t="s">
        <v>207</v>
      </c>
      <c r="Z21" s="116" t="s">
        <v>207</v>
      </c>
      <c r="AA21" s="116" t="s">
        <v>207</v>
      </c>
      <c r="AB21" s="116" t="s">
        <v>207</v>
      </c>
      <c r="AC21" s="116" t="s">
        <v>207</v>
      </c>
      <c r="AD21" s="116" t="s">
        <v>207</v>
      </c>
      <c r="AE21" s="116" t="s">
        <v>207</v>
      </c>
      <c r="AF21" s="116" t="s">
        <v>207</v>
      </c>
      <c r="AG21" s="116" t="s">
        <v>207</v>
      </c>
      <c r="AH21" s="116" t="s">
        <v>207</v>
      </c>
      <c r="AI21" s="116" t="s">
        <v>207</v>
      </c>
      <c r="AJ21" s="116" t="s">
        <v>207</v>
      </c>
      <c r="AK21" s="116" t="s">
        <v>207</v>
      </c>
      <c r="AL21" s="116" t="s">
        <v>207</v>
      </c>
      <c r="AM21" s="116" t="s">
        <v>207</v>
      </c>
      <c r="AN21" s="116" t="s">
        <v>207</v>
      </c>
    </row>
    <row r="22" spans="1:40" s="120" customFormat="1">
      <c r="A22" s="179"/>
      <c r="B22" s="179"/>
      <c r="C22" s="179"/>
      <c r="D22" s="124">
        <v>6</v>
      </c>
      <c r="E22" s="116" t="s">
        <v>207</v>
      </c>
      <c r="F22" s="116" t="s">
        <v>207</v>
      </c>
      <c r="G22" s="116" t="s">
        <v>207</v>
      </c>
      <c r="H22" s="116" t="s">
        <v>207</v>
      </c>
      <c r="I22" s="116" t="s">
        <v>207</v>
      </c>
      <c r="J22" s="116" t="s">
        <v>207</v>
      </c>
      <c r="K22" s="116" t="s">
        <v>207</v>
      </c>
      <c r="L22" s="116" t="s">
        <v>207</v>
      </c>
      <c r="M22" s="116" t="s">
        <v>207</v>
      </c>
      <c r="N22" s="116" t="s">
        <v>207</v>
      </c>
      <c r="O22" s="116" t="s">
        <v>207</v>
      </c>
      <c r="P22" s="116" t="s">
        <v>207</v>
      </c>
      <c r="Q22" s="116" t="s">
        <v>207</v>
      </c>
      <c r="R22" s="116" t="s">
        <v>207</v>
      </c>
      <c r="S22" s="116" t="s">
        <v>207</v>
      </c>
      <c r="T22" s="116" t="s">
        <v>207</v>
      </c>
      <c r="U22" s="116" t="s">
        <v>207</v>
      </c>
      <c r="V22" s="116" t="s">
        <v>207</v>
      </c>
      <c r="W22" s="116" t="s">
        <v>207</v>
      </c>
      <c r="X22" s="116" t="s">
        <v>207</v>
      </c>
      <c r="Y22" s="116" t="s">
        <v>207</v>
      </c>
      <c r="Z22" s="116" t="s">
        <v>207</v>
      </c>
      <c r="AA22" s="116" t="s">
        <v>207</v>
      </c>
      <c r="AB22" s="116" t="s">
        <v>207</v>
      </c>
      <c r="AC22" s="116" t="s">
        <v>207</v>
      </c>
      <c r="AD22" s="116" t="s">
        <v>207</v>
      </c>
      <c r="AE22" s="116" t="s">
        <v>207</v>
      </c>
      <c r="AF22" s="116" t="s">
        <v>207</v>
      </c>
      <c r="AG22" s="116" t="s">
        <v>207</v>
      </c>
      <c r="AH22" s="116" t="s">
        <v>207</v>
      </c>
      <c r="AI22" s="116" t="s">
        <v>207</v>
      </c>
      <c r="AJ22" s="116" t="s">
        <v>207</v>
      </c>
      <c r="AK22" s="116" t="s">
        <v>207</v>
      </c>
      <c r="AL22" s="116" t="s">
        <v>207</v>
      </c>
      <c r="AM22" s="116" t="s">
        <v>207</v>
      </c>
      <c r="AN22" s="116" t="s">
        <v>207</v>
      </c>
    </row>
    <row r="23" spans="1:40" s="120" customFormat="1" ht="12.75" customHeight="1">
      <c r="A23" s="178" t="s">
        <v>213</v>
      </c>
      <c r="B23" s="179">
        <v>3</v>
      </c>
      <c r="C23" s="179">
        <v>1</v>
      </c>
      <c r="D23" s="124">
        <v>7</v>
      </c>
      <c r="E23" s="116" t="s">
        <v>207</v>
      </c>
      <c r="F23" s="140" t="s">
        <v>197</v>
      </c>
      <c r="G23" s="141" t="s">
        <v>163</v>
      </c>
      <c r="H23" s="142" t="s">
        <v>163</v>
      </c>
      <c r="I23" s="103" t="s">
        <v>0</v>
      </c>
      <c r="J23" s="116" t="s">
        <v>207</v>
      </c>
      <c r="K23" s="116" t="s">
        <v>207</v>
      </c>
      <c r="L23" s="116" t="s">
        <v>207</v>
      </c>
      <c r="M23" s="116" t="s">
        <v>207</v>
      </c>
      <c r="N23" s="116" t="s">
        <v>207</v>
      </c>
      <c r="O23" s="116" t="s">
        <v>207</v>
      </c>
      <c r="P23" s="116" t="s">
        <v>207</v>
      </c>
      <c r="Q23" s="116" t="s">
        <v>207</v>
      </c>
      <c r="R23" s="116" t="s">
        <v>207</v>
      </c>
      <c r="S23" s="116" t="s">
        <v>207</v>
      </c>
      <c r="T23" s="116" t="s">
        <v>207</v>
      </c>
      <c r="U23" s="116" t="s">
        <v>207</v>
      </c>
      <c r="V23" s="116" t="s">
        <v>207</v>
      </c>
      <c r="W23" s="116" t="s">
        <v>207</v>
      </c>
      <c r="X23" s="116" t="s">
        <v>207</v>
      </c>
      <c r="Y23" s="116" t="s">
        <v>207</v>
      </c>
      <c r="Z23" s="116" t="s">
        <v>207</v>
      </c>
      <c r="AA23" s="142" t="s">
        <v>163</v>
      </c>
      <c r="AB23" s="106" t="s">
        <v>165</v>
      </c>
      <c r="AC23" s="142" t="s">
        <v>163</v>
      </c>
      <c r="AD23" s="138" t="s">
        <v>164</v>
      </c>
      <c r="AE23" s="142" t="s">
        <v>163</v>
      </c>
      <c r="AF23" s="116" t="s">
        <v>207</v>
      </c>
      <c r="AG23" s="116" t="s">
        <v>207</v>
      </c>
      <c r="AH23" s="139" t="s">
        <v>167</v>
      </c>
      <c r="AI23" s="142" t="s">
        <v>163</v>
      </c>
      <c r="AJ23" s="141" t="s">
        <v>163</v>
      </c>
      <c r="AK23" s="116" t="s">
        <v>207</v>
      </c>
      <c r="AL23" s="116" t="s">
        <v>207</v>
      </c>
      <c r="AM23" s="116" t="s">
        <v>207</v>
      </c>
      <c r="AN23" s="116" t="s">
        <v>207</v>
      </c>
    </row>
    <row r="24" spans="1:40" s="120" customFormat="1">
      <c r="A24" s="178"/>
      <c r="B24" s="179"/>
      <c r="C24" s="179"/>
      <c r="D24" s="124">
        <v>8</v>
      </c>
      <c r="E24" s="116" t="s">
        <v>207</v>
      </c>
      <c r="F24" s="141" t="s">
        <v>163</v>
      </c>
      <c r="G24" s="142" t="s">
        <v>163</v>
      </c>
      <c r="H24" s="103" t="s">
        <v>0</v>
      </c>
      <c r="I24" s="142" t="s">
        <v>163</v>
      </c>
      <c r="J24" s="116" t="s">
        <v>207</v>
      </c>
      <c r="K24" s="116" t="s">
        <v>207</v>
      </c>
      <c r="L24" s="116" t="s">
        <v>207</v>
      </c>
      <c r="M24" s="116" t="s">
        <v>207</v>
      </c>
      <c r="N24" s="116" t="s">
        <v>207</v>
      </c>
      <c r="O24" s="116" t="s">
        <v>207</v>
      </c>
      <c r="P24" s="116" t="s">
        <v>207</v>
      </c>
      <c r="Q24" s="116" t="s">
        <v>207</v>
      </c>
      <c r="R24" s="116" t="s">
        <v>207</v>
      </c>
      <c r="S24" s="116" t="s">
        <v>207</v>
      </c>
      <c r="T24" s="116" t="s">
        <v>207</v>
      </c>
      <c r="U24" s="116" t="s">
        <v>207</v>
      </c>
      <c r="V24" s="116" t="s">
        <v>207</v>
      </c>
      <c r="W24" s="116" t="s">
        <v>207</v>
      </c>
      <c r="X24" s="116" t="s">
        <v>207</v>
      </c>
      <c r="Y24" s="116" t="s">
        <v>207</v>
      </c>
      <c r="Z24" s="116" t="s">
        <v>207</v>
      </c>
      <c r="AA24" s="106" t="s">
        <v>165</v>
      </c>
      <c r="AB24" s="142" t="s">
        <v>163</v>
      </c>
      <c r="AC24" s="138" t="s">
        <v>164</v>
      </c>
      <c r="AD24" s="142" t="s">
        <v>163</v>
      </c>
      <c r="AE24" s="103" t="s">
        <v>0</v>
      </c>
      <c r="AF24" s="116" t="s">
        <v>207</v>
      </c>
      <c r="AG24" s="116" t="s">
        <v>207</v>
      </c>
      <c r="AH24" s="141" t="s">
        <v>163</v>
      </c>
      <c r="AI24" s="141" t="s">
        <v>163</v>
      </c>
      <c r="AJ24" s="113" t="s">
        <v>0</v>
      </c>
      <c r="AK24" s="116" t="s">
        <v>207</v>
      </c>
      <c r="AL24" s="116" t="s">
        <v>207</v>
      </c>
      <c r="AM24" s="116" t="s">
        <v>207</v>
      </c>
      <c r="AN24" s="116" t="s">
        <v>207</v>
      </c>
    </row>
    <row r="25" spans="1:40" s="120" customFormat="1">
      <c r="A25" s="178"/>
      <c r="B25" s="179"/>
      <c r="C25" s="179">
        <v>1</v>
      </c>
      <c r="D25" s="124">
        <v>9</v>
      </c>
      <c r="E25" s="116" t="s">
        <v>207</v>
      </c>
      <c r="F25" s="141" t="s">
        <v>163</v>
      </c>
      <c r="G25" s="103" t="s">
        <v>0</v>
      </c>
      <c r="H25" s="142" t="s">
        <v>163</v>
      </c>
      <c r="I25" s="106" t="s">
        <v>165</v>
      </c>
      <c r="J25" s="116" t="s">
        <v>207</v>
      </c>
      <c r="K25" s="116" t="s">
        <v>207</v>
      </c>
      <c r="L25" s="116" t="s">
        <v>207</v>
      </c>
      <c r="M25" s="116" t="s">
        <v>207</v>
      </c>
      <c r="N25" s="116" t="s">
        <v>207</v>
      </c>
      <c r="O25" s="116" t="s">
        <v>207</v>
      </c>
      <c r="P25" s="116" t="s">
        <v>207</v>
      </c>
      <c r="Q25" s="116" t="s">
        <v>207</v>
      </c>
      <c r="R25" s="116" t="s">
        <v>207</v>
      </c>
      <c r="S25" s="116" t="s">
        <v>207</v>
      </c>
      <c r="T25" s="116" t="s">
        <v>207</v>
      </c>
      <c r="U25" s="116" t="s">
        <v>207</v>
      </c>
      <c r="V25" s="116" t="s">
        <v>207</v>
      </c>
      <c r="W25" s="116" t="s">
        <v>207</v>
      </c>
      <c r="X25" s="116" t="s">
        <v>207</v>
      </c>
      <c r="Y25" s="116" t="s">
        <v>207</v>
      </c>
      <c r="Z25" s="116" t="s">
        <v>207</v>
      </c>
      <c r="AA25" s="142" t="s">
        <v>163</v>
      </c>
      <c r="AB25" s="138" t="s">
        <v>164</v>
      </c>
      <c r="AC25" s="142" t="s">
        <v>163</v>
      </c>
      <c r="AD25" s="103" t="s">
        <v>0</v>
      </c>
      <c r="AE25" s="142" t="s">
        <v>163</v>
      </c>
      <c r="AF25" s="116" t="s">
        <v>207</v>
      </c>
      <c r="AG25" s="116" t="s">
        <v>207</v>
      </c>
      <c r="AH25" s="141" t="s">
        <v>163</v>
      </c>
      <c r="AI25" s="113" t="s">
        <v>0</v>
      </c>
      <c r="AJ25" s="141" t="s">
        <v>163</v>
      </c>
      <c r="AK25" s="116" t="s">
        <v>207</v>
      </c>
      <c r="AL25" s="116" t="s">
        <v>207</v>
      </c>
      <c r="AM25" s="116" t="s">
        <v>207</v>
      </c>
      <c r="AN25" s="116" t="s">
        <v>207</v>
      </c>
    </row>
    <row r="26" spans="1:40" s="120" customFormat="1">
      <c r="A26" s="178"/>
      <c r="B26" s="179"/>
      <c r="C26" s="179"/>
      <c r="D26" s="124">
        <v>10</v>
      </c>
      <c r="E26" s="116" t="s">
        <v>207</v>
      </c>
      <c r="F26" s="103" t="s">
        <v>0</v>
      </c>
      <c r="G26" s="142" t="s">
        <v>163</v>
      </c>
      <c r="H26" s="106" t="s">
        <v>165</v>
      </c>
      <c r="I26" s="141" t="s">
        <v>163</v>
      </c>
      <c r="J26" s="116" t="s">
        <v>207</v>
      </c>
      <c r="K26" s="116" t="s">
        <v>207</v>
      </c>
      <c r="L26" s="116" t="s">
        <v>207</v>
      </c>
      <c r="M26" s="116" t="s">
        <v>207</v>
      </c>
      <c r="N26" s="116" t="s">
        <v>207</v>
      </c>
      <c r="O26" s="116" t="s">
        <v>207</v>
      </c>
      <c r="P26" s="116" t="s">
        <v>207</v>
      </c>
      <c r="Q26" s="116" t="s">
        <v>207</v>
      </c>
      <c r="R26" s="116" t="s">
        <v>207</v>
      </c>
      <c r="S26" s="116" t="s">
        <v>207</v>
      </c>
      <c r="T26" s="116" t="s">
        <v>207</v>
      </c>
      <c r="U26" s="116" t="s">
        <v>207</v>
      </c>
      <c r="V26" s="116" t="s">
        <v>207</v>
      </c>
      <c r="W26" s="116" t="s">
        <v>207</v>
      </c>
      <c r="X26" s="116" t="s">
        <v>207</v>
      </c>
      <c r="Y26" s="116" t="s">
        <v>207</v>
      </c>
      <c r="Z26" s="116" t="s">
        <v>207</v>
      </c>
      <c r="AA26" s="138" t="s">
        <v>164</v>
      </c>
      <c r="AB26" s="142" t="s">
        <v>163</v>
      </c>
      <c r="AC26" s="140" t="s">
        <v>197</v>
      </c>
      <c r="AD26" s="142" t="s">
        <v>163</v>
      </c>
      <c r="AE26" s="139" t="s">
        <v>167</v>
      </c>
      <c r="AF26" s="116" t="s">
        <v>207</v>
      </c>
      <c r="AG26" s="116" t="s">
        <v>207</v>
      </c>
      <c r="AH26" s="113" t="s">
        <v>0</v>
      </c>
      <c r="AI26" s="141" t="s">
        <v>163</v>
      </c>
      <c r="AJ26" s="115" t="s">
        <v>197</v>
      </c>
      <c r="AK26" s="116" t="s">
        <v>207</v>
      </c>
      <c r="AL26" s="116" t="s">
        <v>207</v>
      </c>
      <c r="AM26" s="116" t="s">
        <v>207</v>
      </c>
      <c r="AN26" s="116" t="s">
        <v>207</v>
      </c>
    </row>
    <row r="27" spans="1:40" s="120" customFormat="1">
      <c r="A27" s="178"/>
      <c r="B27" s="179"/>
      <c r="C27" s="179">
        <v>1</v>
      </c>
      <c r="D27" s="124">
        <v>11</v>
      </c>
      <c r="E27" s="116" t="s">
        <v>207</v>
      </c>
      <c r="F27" s="142" t="s">
        <v>163</v>
      </c>
      <c r="G27" s="106" t="s">
        <v>165</v>
      </c>
      <c r="H27" s="141" t="s">
        <v>163</v>
      </c>
      <c r="I27" s="139" t="s">
        <v>167</v>
      </c>
      <c r="J27" s="116" t="s">
        <v>207</v>
      </c>
      <c r="K27" s="116" t="s">
        <v>207</v>
      </c>
      <c r="L27" s="116" t="s">
        <v>207</v>
      </c>
      <c r="M27" s="116" t="s">
        <v>207</v>
      </c>
      <c r="N27" s="116" t="s">
        <v>207</v>
      </c>
      <c r="O27" s="116" t="s">
        <v>207</v>
      </c>
      <c r="P27" s="116" t="s">
        <v>207</v>
      </c>
      <c r="Q27" s="116" t="s">
        <v>207</v>
      </c>
      <c r="R27" s="116" t="s">
        <v>207</v>
      </c>
      <c r="S27" s="116" t="s">
        <v>207</v>
      </c>
      <c r="T27" s="116" t="s">
        <v>207</v>
      </c>
      <c r="U27" s="116" t="s">
        <v>207</v>
      </c>
      <c r="V27" s="116" t="s">
        <v>207</v>
      </c>
      <c r="W27" s="116" t="s">
        <v>207</v>
      </c>
      <c r="X27" s="116" t="s">
        <v>207</v>
      </c>
      <c r="Y27" s="116" t="s">
        <v>207</v>
      </c>
      <c r="Z27" s="116" t="s">
        <v>207</v>
      </c>
      <c r="AA27" s="142" t="s">
        <v>163</v>
      </c>
      <c r="AB27" s="103" t="s">
        <v>0</v>
      </c>
      <c r="AC27" s="142" t="s">
        <v>163</v>
      </c>
      <c r="AD27" s="139" t="s">
        <v>167</v>
      </c>
      <c r="AE27" s="142" t="s">
        <v>163</v>
      </c>
      <c r="AF27" s="116" t="s">
        <v>207</v>
      </c>
      <c r="AG27" s="116" t="s">
        <v>207</v>
      </c>
      <c r="AH27" s="141" t="s">
        <v>163</v>
      </c>
      <c r="AI27" s="115" t="s">
        <v>197</v>
      </c>
      <c r="AJ27" s="141" t="s">
        <v>163</v>
      </c>
      <c r="AK27" s="116" t="s">
        <v>207</v>
      </c>
      <c r="AL27" s="116" t="s">
        <v>207</v>
      </c>
      <c r="AM27" s="116" t="s">
        <v>207</v>
      </c>
      <c r="AN27" s="116" t="s">
        <v>207</v>
      </c>
    </row>
    <row r="28" spans="1:40" s="120" customFormat="1">
      <c r="A28" s="178"/>
      <c r="B28" s="179"/>
      <c r="C28" s="179"/>
      <c r="D28" s="124">
        <v>12</v>
      </c>
      <c r="E28" s="116" t="s">
        <v>207</v>
      </c>
      <c r="F28" s="106" t="s">
        <v>165</v>
      </c>
      <c r="G28" s="141" t="s">
        <v>163</v>
      </c>
      <c r="H28" s="140" t="s">
        <v>197</v>
      </c>
      <c r="I28" s="142" t="s">
        <v>163</v>
      </c>
      <c r="J28" s="116" t="s">
        <v>207</v>
      </c>
      <c r="K28" s="116" t="s">
        <v>207</v>
      </c>
      <c r="L28" s="116" t="s">
        <v>207</v>
      </c>
      <c r="M28" s="116" t="s">
        <v>207</v>
      </c>
      <c r="N28" s="116" t="s">
        <v>207</v>
      </c>
      <c r="O28" s="116" t="s">
        <v>207</v>
      </c>
      <c r="P28" s="116" t="s">
        <v>207</v>
      </c>
      <c r="Q28" s="116" t="s">
        <v>207</v>
      </c>
      <c r="R28" s="116" t="s">
        <v>207</v>
      </c>
      <c r="S28" s="116" t="s">
        <v>207</v>
      </c>
      <c r="T28" s="116" t="s">
        <v>207</v>
      </c>
      <c r="U28" s="116" t="s">
        <v>207</v>
      </c>
      <c r="V28" s="116" t="s">
        <v>207</v>
      </c>
      <c r="W28" s="116" t="s">
        <v>207</v>
      </c>
      <c r="X28" s="116" t="s">
        <v>207</v>
      </c>
      <c r="Y28" s="116" t="s">
        <v>207</v>
      </c>
      <c r="Z28" s="116" t="s">
        <v>207</v>
      </c>
      <c r="AA28" s="103" t="s">
        <v>0</v>
      </c>
      <c r="AB28" s="142" t="s">
        <v>163</v>
      </c>
      <c r="AC28" s="139" t="s">
        <v>167</v>
      </c>
      <c r="AD28" s="141" t="s">
        <v>163</v>
      </c>
      <c r="AE28" s="141" t="s">
        <v>163</v>
      </c>
      <c r="AF28" s="116" t="s">
        <v>207</v>
      </c>
      <c r="AG28" s="116" t="s">
        <v>207</v>
      </c>
      <c r="AH28" s="115" t="s">
        <v>197</v>
      </c>
      <c r="AI28" s="141" t="s">
        <v>163</v>
      </c>
      <c r="AJ28" s="113" t="s">
        <v>0</v>
      </c>
      <c r="AK28" s="116" t="s">
        <v>207</v>
      </c>
      <c r="AL28" s="116" t="s">
        <v>207</v>
      </c>
      <c r="AM28" s="116" t="s">
        <v>207</v>
      </c>
      <c r="AN28" s="116" t="s">
        <v>207</v>
      </c>
    </row>
    <row r="29" spans="1:40" s="120" customFormat="1" ht="12.75" customHeight="1">
      <c r="A29" s="178" t="s">
        <v>214</v>
      </c>
      <c r="B29" s="179">
        <v>3</v>
      </c>
      <c r="C29" s="179">
        <v>1</v>
      </c>
      <c r="D29" s="124">
        <v>13</v>
      </c>
      <c r="E29" s="116" t="s">
        <v>207</v>
      </c>
      <c r="F29" s="141" t="s">
        <v>163</v>
      </c>
      <c r="G29" s="143" t="s">
        <v>230</v>
      </c>
      <c r="H29" s="142" t="s">
        <v>163</v>
      </c>
      <c r="I29" s="103" t="s">
        <v>0</v>
      </c>
      <c r="J29" s="116" t="s">
        <v>207</v>
      </c>
      <c r="K29" s="116" t="s">
        <v>207</v>
      </c>
      <c r="L29" s="116" t="s">
        <v>207</v>
      </c>
      <c r="M29" s="116" t="s">
        <v>207</v>
      </c>
      <c r="N29" s="116" t="s">
        <v>207</v>
      </c>
      <c r="O29" s="116" t="s">
        <v>207</v>
      </c>
      <c r="P29" s="116" t="s">
        <v>207</v>
      </c>
      <c r="Q29" s="116" t="s">
        <v>207</v>
      </c>
      <c r="R29" s="116" t="s">
        <v>207</v>
      </c>
      <c r="S29" s="116" t="s">
        <v>207</v>
      </c>
      <c r="T29" s="116" t="s">
        <v>207</v>
      </c>
      <c r="U29" s="116" t="s">
        <v>207</v>
      </c>
      <c r="V29" s="116" t="s">
        <v>207</v>
      </c>
      <c r="W29" s="116" t="s">
        <v>207</v>
      </c>
      <c r="X29" s="116" t="s">
        <v>207</v>
      </c>
      <c r="Y29" s="116" t="s">
        <v>207</v>
      </c>
      <c r="Z29" s="116" t="s">
        <v>207</v>
      </c>
      <c r="AA29" s="142" t="s">
        <v>163</v>
      </c>
      <c r="AB29" s="139" t="s">
        <v>167</v>
      </c>
      <c r="AC29" s="142" t="s">
        <v>163</v>
      </c>
      <c r="AD29" s="141" t="s">
        <v>163</v>
      </c>
      <c r="AE29" s="113" t="s">
        <v>0</v>
      </c>
      <c r="AF29" s="116" t="s">
        <v>207</v>
      </c>
      <c r="AG29" s="116" t="s">
        <v>207</v>
      </c>
      <c r="AH29" s="141" t="s">
        <v>163</v>
      </c>
      <c r="AI29" s="113" t="s">
        <v>0</v>
      </c>
      <c r="AJ29" s="141" t="s">
        <v>163</v>
      </c>
      <c r="AK29" s="116" t="s">
        <v>207</v>
      </c>
      <c r="AL29" s="116" t="s">
        <v>207</v>
      </c>
      <c r="AM29" s="116" t="s">
        <v>207</v>
      </c>
      <c r="AN29" s="116" t="s">
        <v>207</v>
      </c>
    </row>
    <row r="30" spans="1:40" s="120" customFormat="1">
      <c r="A30" s="178"/>
      <c r="B30" s="179"/>
      <c r="C30" s="179"/>
      <c r="D30" s="124">
        <v>14</v>
      </c>
      <c r="E30" s="116" t="s">
        <v>207</v>
      </c>
      <c r="F30" s="140" t="s">
        <v>197</v>
      </c>
      <c r="G30" s="142" t="s">
        <v>163</v>
      </c>
      <c r="H30" s="103" t="s">
        <v>0</v>
      </c>
      <c r="I30" s="141" t="s">
        <v>163</v>
      </c>
      <c r="J30" s="116" t="s">
        <v>207</v>
      </c>
      <c r="K30" s="116" t="s">
        <v>207</v>
      </c>
      <c r="L30" s="116" t="s">
        <v>207</v>
      </c>
      <c r="M30" s="116" t="s">
        <v>207</v>
      </c>
      <c r="N30" s="116" t="s">
        <v>207</v>
      </c>
      <c r="O30" s="116" t="s">
        <v>207</v>
      </c>
      <c r="P30" s="116" t="s">
        <v>207</v>
      </c>
      <c r="Q30" s="116" t="s">
        <v>207</v>
      </c>
      <c r="R30" s="116" t="s">
        <v>207</v>
      </c>
      <c r="S30" s="116" t="s">
        <v>207</v>
      </c>
      <c r="T30" s="116" t="s">
        <v>207</v>
      </c>
      <c r="U30" s="116" t="s">
        <v>207</v>
      </c>
      <c r="V30" s="116" t="s">
        <v>207</v>
      </c>
      <c r="W30" s="116" t="s">
        <v>207</v>
      </c>
      <c r="X30" s="116" t="s">
        <v>207</v>
      </c>
      <c r="Y30" s="116" t="s">
        <v>207</v>
      </c>
      <c r="Z30" s="116" t="s">
        <v>207</v>
      </c>
      <c r="AA30" s="139" t="s">
        <v>167</v>
      </c>
      <c r="AB30" s="141" t="s">
        <v>163</v>
      </c>
      <c r="AC30" s="141" t="s">
        <v>163</v>
      </c>
      <c r="AD30" s="113" t="s">
        <v>0</v>
      </c>
      <c r="AE30" s="141" t="s">
        <v>163</v>
      </c>
      <c r="AF30" s="116" t="s">
        <v>207</v>
      </c>
      <c r="AG30" s="116" t="s">
        <v>207</v>
      </c>
      <c r="AH30" s="113" t="s">
        <v>0</v>
      </c>
      <c r="AI30" s="141" t="s">
        <v>163</v>
      </c>
      <c r="AJ30" s="105" t="s">
        <v>164</v>
      </c>
      <c r="AK30" s="116" t="s">
        <v>207</v>
      </c>
      <c r="AL30" s="116" t="s">
        <v>207</v>
      </c>
      <c r="AM30" s="116" t="s">
        <v>207</v>
      </c>
      <c r="AN30" s="116" t="s">
        <v>207</v>
      </c>
    </row>
    <row r="31" spans="1:40" s="120" customFormat="1">
      <c r="A31" s="178"/>
      <c r="B31" s="179"/>
      <c r="C31" s="179">
        <v>1</v>
      </c>
      <c r="D31" s="124">
        <v>15</v>
      </c>
      <c r="E31" s="116" t="s">
        <v>207</v>
      </c>
      <c r="F31" s="142" t="s">
        <v>163</v>
      </c>
      <c r="G31" s="103" t="s">
        <v>0</v>
      </c>
      <c r="H31" s="141" t="s">
        <v>163</v>
      </c>
      <c r="I31" s="138" t="s">
        <v>164</v>
      </c>
      <c r="J31" s="116" t="s">
        <v>207</v>
      </c>
      <c r="K31" s="116" t="s">
        <v>207</v>
      </c>
      <c r="L31" s="116" t="s">
        <v>207</v>
      </c>
      <c r="M31" s="116" t="s">
        <v>207</v>
      </c>
      <c r="N31" s="116" t="s">
        <v>207</v>
      </c>
      <c r="O31" s="116" t="s">
        <v>207</v>
      </c>
      <c r="P31" s="116" t="s">
        <v>207</v>
      </c>
      <c r="Q31" s="116" t="s">
        <v>207</v>
      </c>
      <c r="R31" s="116" t="s">
        <v>207</v>
      </c>
      <c r="S31" s="116" t="s">
        <v>207</v>
      </c>
      <c r="T31" s="116" t="s">
        <v>207</v>
      </c>
      <c r="U31" s="116" t="s">
        <v>207</v>
      </c>
      <c r="V31" s="116" t="s">
        <v>207</v>
      </c>
      <c r="W31" s="116" t="s">
        <v>207</v>
      </c>
      <c r="X31" s="116" t="s">
        <v>207</v>
      </c>
      <c r="Y31" s="116" t="s">
        <v>207</v>
      </c>
      <c r="Z31" s="116" t="s">
        <v>207</v>
      </c>
      <c r="AA31" s="141" t="s">
        <v>163</v>
      </c>
      <c r="AB31" s="141" t="s">
        <v>163</v>
      </c>
      <c r="AC31" s="113" t="s">
        <v>0</v>
      </c>
      <c r="AD31" s="141" t="s">
        <v>163</v>
      </c>
      <c r="AE31" s="115" t="s">
        <v>197</v>
      </c>
      <c r="AF31" s="116" t="s">
        <v>207</v>
      </c>
      <c r="AG31" s="116" t="s">
        <v>207</v>
      </c>
      <c r="AH31" s="141" t="s">
        <v>163</v>
      </c>
      <c r="AI31" s="105" t="s">
        <v>164</v>
      </c>
      <c r="AJ31" s="141" t="s">
        <v>163</v>
      </c>
      <c r="AK31" s="116" t="s">
        <v>207</v>
      </c>
      <c r="AL31" s="116" t="s">
        <v>207</v>
      </c>
      <c r="AM31" s="116" t="s">
        <v>207</v>
      </c>
      <c r="AN31" s="116" t="s">
        <v>207</v>
      </c>
    </row>
    <row r="32" spans="1:40" s="120" customFormat="1">
      <c r="A32" s="178"/>
      <c r="B32" s="179"/>
      <c r="C32" s="179"/>
      <c r="D32" s="124">
        <v>16</v>
      </c>
      <c r="E32" s="116" t="s">
        <v>207</v>
      </c>
      <c r="F32" s="103" t="s">
        <v>0</v>
      </c>
      <c r="G32" s="141" t="s">
        <v>163</v>
      </c>
      <c r="H32" s="138" t="s">
        <v>164</v>
      </c>
      <c r="I32" s="141" t="s">
        <v>163</v>
      </c>
      <c r="J32" s="116" t="s">
        <v>207</v>
      </c>
      <c r="K32" s="116" t="s">
        <v>207</v>
      </c>
      <c r="L32" s="116" t="s">
        <v>207</v>
      </c>
      <c r="M32" s="116" t="s">
        <v>207</v>
      </c>
      <c r="N32" s="116" t="s">
        <v>207</v>
      </c>
      <c r="O32" s="116" t="s">
        <v>207</v>
      </c>
      <c r="P32" s="116" t="s">
        <v>207</v>
      </c>
      <c r="Q32" s="116" t="s">
        <v>207</v>
      </c>
      <c r="R32" s="116" t="s">
        <v>207</v>
      </c>
      <c r="S32" s="116" t="s">
        <v>207</v>
      </c>
      <c r="T32" s="116" t="s">
        <v>207</v>
      </c>
      <c r="U32" s="116" t="s">
        <v>207</v>
      </c>
      <c r="V32" s="116" t="s">
        <v>207</v>
      </c>
      <c r="W32" s="116" t="s">
        <v>207</v>
      </c>
      <c r="X32" s="116" t="s">
        <v>207</v>
      </c>
      <c r="Y32" s="116" t="s">
        <v>207</v>
      </c>
      <c r="Z32" s="116" t="s">
        <v>207</v>
      </c>
      <c r="AA32" s="141" t="s">
        <v>163</v>
      </c>
      <c r="AB32" s="113" t="s">
        <v>0</v>
      </c>
      <c r="AC32" s="141" t="s">
        <v>163</v>
      </c>
      <c r="AD32" s="115" t="s">
        <v>197</v>
      </c>
      <c r="AE32" s="141" t="s">
        <v>163</v>
      </c>
      <c r="AF32" s="116" t="s">
        <v>207</v>
      </c>
      <c r="AG32" s="116" t="s">
        <v>207</v>
      </c>
      <c r="AH32" s="105" t="s">
        <v>164</v>
      </c>
      <c r="AI32" s="141" t="s">
        <v>163</v>
      </c>
      <c r="AJ32" s="113" t="s">
        <v>0</v>
      </c>
      <c r="AK32" s="116" t="s">
        <v>207</v>
      </c>
      <c r="AL32" s="116" t="s">
        <v>207</v>
      </c>
      <c r="AM32" s="116" t="s">
        <v>207</v>
      </c>
      <c r="AN32" s="116" t="s">
        <v>207</v>
      </c>
    </row>
    <row r="33" spans="1:40" s="120" customFormat="1">
      <c r="A33" s="178"/>
      <c r="B33" s="179"/>
      <c r="C33" s="179">
        <v>1</v>
      </c>
      <c r="D33" s="124">
        <v>17</v>
      </c>
      <c r="E33" s="116" t="s">
        <v>207</v>
      </c>
      <c r="F33" s="141" t="s">
        <v>163</v>
      </c>
      <c r="G33" s="138" t="s">
        <v>164</v>
      </c>
      <c r="H33" s="141" t="s">
        <v>163</v>
      </c>
      <c r="I33" s="139" t="s">
        <v>167</v>
      </c>
      <c r="J33" s="116" t="s">
        <v>207</v>
      </c>
      <c r="K33" s="116" t="s">
        <v>207</v>
      </c>
      <c r="L33" s="116" t="s">
        <v>207</v>
      </c>
      <c r="M33" s="116" t="s">
        <v>207</v>
      </c>
      <c r="N33" s="116" t="s">
        <v>207</v>
      </c>
      <c r="O33" s="116" t="s">
        <v>207</v>
      </c>
      <c r="P33" s="116" t="s">
        <v>207</v>
      </c>
      <c r="Q33" s="116" t="s">
        <v>207</v>
      </c>
      <c r="R33" s="116" t="s">
        <v>207</v>
      </c>
      <c r="S33" s="116" t="s">
        <v>207</v>
      </c>
      <c r="T33" s="116" t="s">
        <v>207</v>
      </c>
      <c r="U33" s="116" t="s">
        <v>207</v>
      </c>
      <c r="V33" s="116" t="s">
        <v>207</v>
      </c>
      <c r="W33" s="116" t="s">
        <v>207</v>
      </c>
      <c r="X33" s="116" t="s">
        <v>207</v>
      </c>
      <c r="Y33" s="116" t="s">
        <v>207</v>
      </c>
      <c r="Z33" s="116" t="s">
        <v>207</v>
      </c>
      <c r="AA33" s="113" t="s">
        <v>0</v>
      </c>
      <c r="AB33" s="141" t="s">
        <v>163</v>
      </c>
      <c r="AC33" s="115" t="s">
        <v>197</v>
      </c>
      <c r="AD33" s="141" t="s">
        <v>163</v>
      </c>
      <c r="AE33" s="113" t="s">
        <v>0</v>
      </c>
      <c r="AF33" s="116" t="s">
        <v>207</v>
      </c>
      <c r="AG33" s="116" t="s">
        <v>207</v>
      </c>
      <c r="AH33" s="141" t="s">
        <v>163</v>
      </c>
      <c r="AI33" s="113" t="s">
        <v>0</v>
      </c>
      <c r="AJ33" s="141" t="s">
        <v>163</v>
      </c>
      <c r="AK33" s="116" t="s">
        <v>207</v>
      </c>
      <c r="AL33" s="116" t="s">
        <v>207</v>
      </c>
      <c r="AM33" s="116" t="s">
        <v>207</v>
      </c>
      <c r="AN33" s="116" t="s">
        <v>207</v>
      </c>
    </row>
    <row r="34" spans="1:40" s="120" customFormat="1">
      <c r="A34" s="178"/>
      <c r="B34" s="179"/>
      <c r="C34" s="179"/>
      <c r="D34" s="124">
        <v>18</v>
      </c>
      <c r="E34" s="116" t="s">
        <v>207</v>
      </c>
      <c r="F34" s="138" t="s">
        <v>164</v>
      </c>
      <c r="G34" s="141" t="s">
        <v>163</v>
      </c>
      <c r="H34" s="139" t="s">
        <v>167</v>
      </c>
      <c r="I34" s="142" t="s">
        <v>163</v>
      </c>
      <c r="J34" s="116" t="s">
        <v>207</v>
      </c>
      <c r="K34" s="116" t="s">
        <v>207</v>
      </c>
      <c r="L34" s="116" t="s">
        <v>207</v>
      </c>
      <c r="M34" s="116" t="s">
        <v>207</v>
      </c>
      <c r="N34" s="116" t="s">
        <v>207</v>
      </c>
      <c r="O34" s="116" t="s">
        <v>207</v>
      </c>
      <c r="P34" s="116" t="s">
        <v>207</v>
      </c>
      <c r="Q34" s="116" t="s">
        <v>207</v>
      </c>
      <c r="R34" s="116" t="s">
        <v>207</v>
      </c>
      <c r="S34" s="116" t="s">
        <v>207</v>
      </c>
      <c r="T34" s="116" t="s">
        <v>207</v>
      </c>
      <c r="U34" s="116" t="s">
        <v>207</v>
      </c>
      <c r="V34" s="116" t="s">
        <v>207</v>
      </c>
      <c r="W34" s="116" t="s">
        <v>207</v>
      </c>
      <c r="X34" s="116" t="s">
        <v>207</v>
      </c>
      <c r="Y34" s="116" t="s">
        <v>207</v>
      </c>
      <c r="Z34" s="116" t="s">
        <v>207</v>
      </c>
      <c r="AA34" s="141" t="s">
        <v>163</v>
      </c>
      <c r="AB34" s="115" t="s">
        <v>197</v>
      </c>
      <c r="AC34" s="141" t="s">
        <v>163</v>
      </c>
      <c r="AD34" s="113" t="s">
        <v>0</v>
      </c>
      <c r="AE34" s="141" t="s">
        <v>163</v>
      </c>
      <c r="AF34" s="116" t="s">
        <v>207</v>
      </c>
      <c r="AG34" s="116" t="s">
        <v>207</v>
      </c>
      <c r="AH34" s="113" t="s">
        <v>0</v>
      </c>
      <c r="AI34" s="141" t="s">
        <v>163</v>
      </c>
      <c r="AJ34" s="114" t="s">
        <v>165</v>
      </c>
      <c r="AK34" s="116" t="s">
        <v>207</v>
      </c>
      <c r="AL34" s="116" t="s">
        <v>207</v>
      </c>
      <c r="AM34" s="116" t="s">
        <v>207</v>
      </c>
      <c r="AN34" s="116" t="s">
        <v>207</v>
      </c>
    </row>
    <row r="35" spans="1:40" s="120" customFormat="1" ht="12.75" customHeight="1">
      <c r="A35" s="178" t="s">
        <v>215</v>
      </c>
      <c r="B35" s="179">
        <v>3</v>
      </c>
      <c r="C35" s="179">
        <v>1</v>
      </c>
      <c r="D35" s="124">
        <v>19</v>
      </c>
      <c r="E35" s="116" t="s">
        <v>207</v>
      </c>
      <c r="F35" s="116" t="s">
        <v>207</v>
      </c>
      <c r="G35" s="116" t="s">
        <v>207</v>
      </c>
      <c r="H35" s="116" t="s">
        <v>207</v>
      </c>
      <c r="I35" s="116" t="s">
        <v>207</v>
      </c>
      <c r="J35" s="116" t="s">
        <v>207</v>
      </c>
      <c r="K35" s="116" t="s">
        <v>207</v>
      </c>
      <c r="L35" s="116" t="s">
        <v>207</v>
      </c>
      <c r="M35" s="116" t="s">
        <v>207</v>
      </c>
      <c r="N35" s="116" t="s">
        <v>207</v>
      </c>
      <c r="O35" s="116" t="s">
        <v>207</v>
      </c>
      <c r="P35" s="116" t="s">
        <v>207</v>
      </c>
      <c r="Q35" s="116" t="s">
        <v>207</v>
      </c>
      <c r="R35" s="116" t="s">
        <v>207</v>
      </c>
      <c r="S35" s="116" t="s">
        <v>207</v>
      </c>
      <c r="T35" s="116" t="s">
        <v>207</v>
      </c>
      <c r="U35" s="116" t="s">
        <v>207</v>
      </c>
      <c r="V35" s="116" t="s">
        <v>207</v>
      </c>
      <c r="W35" s="116" t="s">
        <v>207</v>
      </c>
      <c r="X35" s="116" t="s">
        <v>207</v>
      </c>
      <c r="Y35" s="116" t="s">
        <v>207</v>
      </c>
      <c r="Z35" s="116" t="s">
        <v>207</v>
      </c>
      <c r="AA35" s="116" t="s">
        <v>207</v>
      </c>
      <c r="AB35" s="116" t="s">
        <v>207</v>
      </c>
      <c r="AC35" s="116" t="s">
        <v>207</v>
      </c>
      <c r="AD35" s="116" t="s">
        <v>207</v>
      </c>
      <c r="AE35" s="116" t="s">
        <v>207</v>
      </c>
      <c r="AF35" s="116" t="s">
        <v>207</v>
      </c>
      <c r="AG35" s="116" t="s">
        <v>207</v>
      </c>
      <c r="AH35" s="116" t="s">
        <v>207</v>
      </c>
      <c r="AI35" s="116" t="s">
        <v>207</v>
      </c>
      <c r="AJ35" s="116" t="s">
        <v>207</v>
      </c>
      <c r="AK35" s="116" t="s">
        <v>207</v>
      </c>
      <c r="AL35" s="116" t="s">
        <v>207</v>
      </c>
      <c r="AM35" s="116" t="s">
        <v>207</v>
      </c>
      <c r="AN35" s="116" t="s">
        <v>207</v>
      </c>
    </row>
    <row r="36" spans="1:40" s="120" customFormat="1">
      <c r="A36" s="178"/>
      <c r="B36" s="179"/>
      <c r="C36" s="179"/>
      <c r="D36" s="124">
        <v>20</v>
      </c>
      <c r="E36" s="116" t="s">
        <v>207</v>
      </c>
      <c r="F36" s="116" t="s">
        <v>207</v>
      </c>
      <c r="G36" s="116" t="s">
        <v>207</v>
      </c>
      <c r="H36" s="116" t="s">
        <v>207</v>
      </c>
      <c r="I36" s="116" t="s">
        <v>207</v>
      </c>
      <c r="J36" s="116" t="s">
        <v>207</v>
      </c>
      <c r="K36" s="116" t="s">
        <v>207</v>
      </c>
      <c r="L36" s="116" t="s">
        <v>207</v>
      </c>
      <c r="M36" s="116" t="s">
        <v>207</v>
      </c>
      <c r="N36" s="116" t="s">
        <v>207</v>
      </c>
      <c r="O36" s="116" t="s">
        <v>207</v>
      </c>
      <c r="P36" s="116" t="s">
        <v>207</v>
      </c>
      <c r="Q36" s="116" t="s">
        <v>207</v>
      </c>
      <c r="R36" s="116" t="s">
        <v>207</v>
      </c>
      <c r="S36" s="116" t="s">
        <v>207</v>
      </c>
      <c r="T36" s="116" t="s">
        <v>207</v>
      </c>
      <c r="U36" s="116" t="s">
        <v>207</v>
      </c>
      <c r="V36" s="116" t="s">
        <v>207</v>
      </c>
      <c r="W36" s="116" t="s">
        <v>207</v>
      </c>
      <c r="X36" s="116" t="s">
        <v>207</v>
      </c>
      <c r="Y36" s="116" t="s">
        <v>207</v>
      </c>
      <c r="Z36" s="116" t="s">
        <v>207</v>
      </c>
      <c r="AA36" s="116" t="s">
        <v>207</v>
      </c>
      <c r="AB36" s="116" t="s">
        <v>207</v>
      </c>
      <c r="AC36" s="116" t="s">
        <v>207</v>
      </c>
      <c r="AD36" s="116" t="s">
        <v>207</v>
      </c>
      <c r="AE36" s="116" t="s">
        <v>207</v>
      </c>
      <c r="AF36" s="116" t="s">
        <v>207</v>
      </c>
      <c r="AG36" s="116" t="s">
        <v>207</v>
      </c>
      <c r="AH36" s="116" t="s">
        <v>207</v>
      </c>
      <c r="AI36" s="116" t="s">
        <v>207</v>
      </c>
      <c r="AJ36" s="116" t="s">
        <v>207</v>
      </c>
      <c r="AK36" s="116" t="s">
        <v>207</v>
      </c>
      <c r="AL36" s="116" t="s">
        <v>207</v>
      </c>
      <c r="AM36" s="116" t="s">
        <v>207</v>
      </c>
      <c r="AN36" s="116" t="s">
        <v>207</v>
      </c>
    </row>
    <row r="37" spans="1:40" s="120" customFormat="1">
      <c r="A37" s="178"/>
      <c r="B37" s="179"/>
      <c r="C37" s="179">
        <v>1</v>
      </c>
      <c r="D37" s="124">
        <v>21</v>
      </c>
      <c r="E37" s="116" t="s">
        <v>207</v>
      </c>
      <c r="F37" s="116" t="s">
        <v>207</v>
      </c>
      <c r="G37" s="116" t="s">
        <v>207</v>
      </c>
      <c r="H37" s="116" t="s">
        <v>207</v>
      </c>
      <c r="I37" s="116" t="s">
        <v>207</v>
      </c>
      <c r="J37" s="116" t="s">
        <v>207</v>
      </c>
      <c r="K37" s="116" t="s">
        <v>207</v>
      </c>
      <c r="L37" s="116" t="s">
        <v>207</v>
      </c>
      <c r="M37" s="116" t="s">
        <v>207</v>
      </c>
      <c r="N37" s="116" t="s">
        <v>207</v>
      </c>
      <c r="O37" s="116" t="s">
        <v>207</v>
      </c>
      <c r="P37" s="116" t="s">
        <v>207</v>
      </c>
      <c r="Q37" s="116" t="s">
        <v>207</v>
      </c>
      <c r="R37" s="116" t="s">
        <v>207</v>
      </c>
      <c r="S37" s="116" t="s">
        <v>207</v>
      </c>
      <c r="T37" s="116" t="s">
        <v>207</v>
      </c>
      <c r="U37" s="116" t="s">
        <v>207</v>
      </c>
      <c r="V37" s="116" t="s">
        <v>207</v>
      </c>
      <c r="W37" s="116" t="s">
        <v>207</v>
      </c>
      <c r="X37" s="116" t="s">
        <v>207</v>
      </c>
      <c r="Y37" s="116" t="s">
        <v>207</v>
      </c>
      <c r="Z37" s="116" t="s">
        <v>207</v>
      </c>
      <c r="AA37" s="116" t="s">
        <v>207</v>
      </c>
      <c r="AB37" s="116" t="s">
        <v>207</v>
      </c>
      <c r="AC37" s="116" t="s">
        <v>207</v>
      </c>
      <c r="AD37" s="116" t="s">
        <v>207</v>
      </c>
      <c r="AE37" s="116" t="s">
        <v>207</v>
      </c>
      <c r="AF37" s="116" t="s">
        <v>207</v>
      </c>
      <c r="AG37" s="116" t="s">
        <v>207</v>
      </c>
      <c r="AH37" s="116" t="s">
        <v>207</v>
      </c>
      <c r="AI37" s="116" t="s">
        <v>207</v>
      </c>
      <c r="AJ37" s="116" t="s">
        <v>207</v>
      </c>
      <c r="AK37" s="116" t="s">
        <v>207</v>
      </c>
      <c r="AL37" s="116" t="s">
        <v>207</v>
      </c>
      <c r="AM37" s="116" t="s">
        <v>207</v>
      </c>
      <c r="AN37" s="116" t="s">
        <v>207</v>
      </c>
    </row>
    <row r="38" spans="1:40" s="120" customFormat="1">
      <c r="A38" s="178"/>
      <c r="B38" s="179"/>
      <c r="C38" s="179"/>
      <c r="D38" s="124">
        <v>22</v>
      </c>
      <c r="E38" s="116" t="s">
        <v>207</v>
      </c>
      <c r="F38" s="116" t="s">
        <v>207</v>
      </c>
      <c r="G38" s="116" t="s">
        <v>207</v>
      </c>
      <c r="H38" s="116" t="s">
        <v>207</v>
      </c>
      <c r="I38" s="116" t="s">
        <v>207</v>
      </c>
      <c r="J38" s="116" t="s">
        <v>207</v>
      </c>
      <c r="K38" s="116" t="s">
        <v>207</v>
      </c>
      <c r="L38" s="116" t="s">
        <v>207</v>
      </c>
      <c r="M38" s="116" t="s">
        <v>207</v>
      </c>
      <c r="N38" s="116" t="s">
        <v>207</v>
      </c>
      <c r="O38" s="116" t="s">
        <v>207</v>
      </c>
      <c r="P38" s="116" t="s">
        <v>207</v>
      </c>
      <c r="Q38" s="116" t="s">
        <v>207</v>
      </c>
      <c r="R38" s="116" t="s">
        <v>207</v>
      </c>
      <c r="S38" s="116" t="s">
        <v>207</v>
      </c>
      <c r="T38" s="116" t="s">
        <v>207</v>
      </c>
      <c r="U38" s="116" t="s">
        <v>207</v>
      </c>
      <c r="V38" s="116" t="s">
        <v>207</v>
      </c>
      <c r="W38" s="116" t="s">
        <v>207</v>
      </c>
      <c r="X38" s="116" t="s">
        <v>207</v>
      </c>
      <c r="Y38" s="116" t="s">
        <v>207</v>
      </c>
      <c r="Z38" s="116" t="s">
        <v>207</v>
      </c>
      <c r="AA38" s="116" t="s">
        <v>207</v>
      </c>
      <c r="AB38" s="116" t="s">
        <v>207</v>
      </c>
      <c r="AC38" s="116" t="s">
        <v>207</v>
      </c>
      <c r="AD38" s="116" t="s">
        <v>207</v>
      </c>
      <c r="AE38" s="116" t="s">
        <v>207</v>
      </c>
      <c r="AF38" s="116" t="s">
        <v>207</v>
      </c>
      <c r="AG38" s="116" t="s">
        <v>207</v>
      </c>
      <c r="AH38" s="116" t="s">
        <v>207</v>
      </c>
      <c r="AI38" s="116" t="s">
        <v>207</v>
      </c>
      <c r="AJ38" s="116" t="s">
        <v>207</v>
      </c>
      <c r="AK38" s="116" t="s">
        <v>207</v>
      </c>
      <c r="AL38" s="116" t="s">
        <v>207</v>
      </c>
      <c r="AM38" s="116" t="s">
        <v>207</v>
      </c>
      <c r="AN38" s="116" t="s">
        <v>207</v>
      </c>
    </row>
    <row r="39" spans="1:40" s="120" customFormat="1">
      <c r="A39" s="178"/>
      <c r="B39" s="179"/>
      <c r="C39" s="179">
        <v>1</v>
      </c>
      <c r="D39" s="124">
        <v>23</v>
      </c>
      <c r="E39" s="116" t="s">
        <v>207</v>
      </c>
      <c r="F39" s="116" t="s">
        <v>207</v>
      </c>
      <c r="G39" s="116" t="s">
        <v>207</v>
      </c>
      <c r="H39" s="116" t="s">
        <v>207</v>
      </c>
      <c r="I39" s="116" t="s">
        <v>207</v>
      </c>
      <c r="J39" s="116" t="s">
        <v>207</v>
      </c>
      <c r="K39" s="116" t="s">
        <v>207</v>
      </c>
      <c r="L39" s="116" t="s">
        <v>207</v>
      </c>
      <c r="M39" s="116" t="s">
        <v>207</v>
      </c>
      <c r="N39" s="116" t="s">
        <v>207</v>
      </c>
      <c r="O39" s="116" t="s">
        <v>207</v>
      </c>
      <c r="P39" s="116" t="s">
        <v>207</v>
      </c>
      <c r="Q39" s="116" t="s">
        <v>207</v>
      </c>
      <c r="R39" s="116" t="s">
        <v>207</v>
      </c>
      <c r="S39" s="116" t="s">
        <v>207</v>
      </c>
      <c r="T39" s="116" t="s">
        <v>207</v>
      </c>
      <c r="U39" s="116" t="s">
        <v>207</v>
      </c>
      <c r="V39" s="116" t="s">
        <v>207</v>
      </c>
      <c r="W39" s="116" t="s">
        <v>207</v>
      </c>
      <c r="X39" s="116" t="s">
        <v>207</v>
      </c>
      <c r="Y39" s="116" t="s">
        <v>207</v>
      </c>
      <c r="Z39" s="116" t="s">
        <v>207</v>
      </c>
      <c r="AA39" s="116" t="s">
        <v>207</v>
      </c>
      <c r="AB39" s="116" t="s">
        <v>207</v>
      </c>
      <c r="AC39" s="116" t="s">
        <v>207</v>
      </c>
      <c r="AD39" s="116" t="s">
        <v>207</v>
      </c>
      <c r="AE39" s="116" t="s">
        <v>207</v>
      </c>
      <c r="AF39" s="116" t="s">
        <v>207</v>
      </c>
      <c r="AG39" s="116" t="s">
        <v>207</v>
      </c>
      <c r="AH39" s="116" t="s">
        <v>207</v>
      </c>
      <c r="AI39" s="116" t="s">
        <v>207</v>
      </c>
      <c r="AJ39" s="116" t="s">
        <v>207</v>
      </c>
      <c r="AK39" s="116" t="s">
        <v>207</v>
      </c>
      <c r="AL39" s="116" t="s">
        <v>207</v>
      </c>
      <c r="AM39" s="116" t="s">
        <v>207</v>
      </c>
      <c r="AN39" s="116" t="s">
        <v>207</v>
      </c>
    </row>
    <row r="40" spans="1:40" s="120" customFormat="1">
      <c r="A40" s="178"/>
      <c r="B40" s="179"/>
      <c r="C40" s="179"/>
      <c r="D40" s="124">
        <v>24</v>
      </c>
      <c r="E40" s="116" t="s">
        <v>207</v>
      </c>
      <c r="F40" s="116" t="s">
        <v>207</v>
      </c>
      <c r="G40" s="116" t="s">
        <v>207</v>
      </c>
      <c r="H40" s="116" t="s">
        <v>207</v>
      </c>
      <c r="I40" s="116" t="s">
        <v>207</v>
      </c>
      <c r="J40" s="116" t="s">
        <v>207</v>
      </c>
      <c r="K40" s="116" t="s">
        <v>207</v>
      </c>
      <c r="L40" s="116" t="s">
        <v>207</v>
      </c>
      <c r="M40" s="116" t="s">
        <v>207</v>
      </c>
      <c r="N40" s="116" t="s">
        <v>207</v>
      </c>
      <c r="O40" s="116" t="s">
        <v>207</v>
      </c>
      <c r="P40" s="116" t="s">
        <v>207</v>
      </c>
      <c r="Q40" s="116" t="s">
        <v>207</v>
      </c>
      <c r="R40" s="116" t="s">
        <v>207</v>
      </c>
      <c r="S40" s="116" t="s">
        <v>207</v>
      </c>
      <c r="T40" s="116" t="s">
        <v>207</v>
      </c>
      <c r="U40" s="116" t="s">
        <v>207</v>
      </c>
      <c r="V40" s="116" t="s">
        <v>207</v>
      </c>
      <c r="W40" s="116" t="s">
        <v>207</v>
      </c>
      <c r="X40" s="116" t="s">
        <v>207</v>
      </c>
      <c r="Y40" s="116" t="s">
        <v>207</v>
      </c>
      <c r="Z40" s="116" t="s">
        <v>207</v>
      </c>
      <c r="AA40" s="116" t="s">
        <v>207</v>
      </c>
      <c r="AB40" s="116" t="s">
        <v>207</v>
      </c>
      <c r="AC40" s="116" t="s">
        <v>207</v>
      </c>
      <c r="AD40" s="116" t="s">
        <v>207</v>
      </c>
      <c r="AE40" s="116" t="s">
        <v>207</v>
      </c>
      <c r="AF40" s="116" t="s">
        <v>207</v>
      </c>
      <c r="AG40" s="116" t="s">
        <v>207</v>
      </c>
      <c r="AH40" s="116" t="s">
        <v>207</v>
      </c>
      <c r="AI40" s="116" t="s">
        <v>207</v>
      </c>
      <c r="AJ40" s="116" t="s">
        <v>207</v>
      </c>
      <c r="AK40" s="116" t="s">
        <v>207</v>
      </c>
      <c r="AL40" s="116" t="s">
        <v>207</v>
      </c>
      <c r="AM40" s="116" t="s">
        <v>207</v>
      </c>
      <c r="AN40" s="116" t="s">
        <v>207</v>
      </c>
    </row>
    <row r="41" spans="1:40" s="120" customFormat="1" ht="12.75" customHeight="1">
      <c r="A41" s="178" t="s">
        <v>216</v>
      </c>
      <c r="B41" s="179">
        <v>3</v>
      </c>
      <c r="C41" s="179">
        <v>1</v>
      </c>
      <c r="D41" s="124">
        <v>25</v>
      </c>
      <c r="E41" s="141" t="s">
        <v>163</v>
      </c>
      <c r="F41" s="116" t="s">
        <v>207</v>
      </c>
      <c r="G41" s="116" t="s">
        <v>207</v>
      </c>
      <c r="H41" s="116" t="s">
        <v>207</v>
      </c>
      <c r="I41" s="116" t="s">
        <v>207</v>
      </c>
      <c r="J41" s="116" t="s">
        <v>207</v>
      </c>
      <c r="K41" s="116" t="s">
        <v>207</v>
      </c>
      <c r="L41" s="116" t="s">
        <v>207</v>
      </c>
      <c r="M41" s="116" t="s">
        <v>207</v>
      </c>
      <c r="N41" s="116" t="s">
        <v>207</v>
      </c>
      <c r="O41" s="116" t="s">
        <v>207</v>
      </c>
      <c r="P41" s="116" t="s">
        <v>207</v>
      </c>
      <c r="Q41" s="116" t="s">
        <v>207</v>
      </c>
      <c r="R41" s="116" t="s">
        <v>207</v>
      </c>
      <c r="S41" s="116" t="s">
        <v>207</v>
      </c>
      <c r="T41" s="116" t="s">
        <v>207</v>
      </c>
      <c r="U41" s="116" t="s">
        <v>207</v>
      </c>
      <c r="V41" s="116" t="s">
        <v>207</v>
      </c>
      <c r="W41" s="116" t="s">
        <v>207</v>
      </c>
      <c r="X41" s="116" t="s">
        <v>207</v>
      </c>
      <c r="Y41" s="116" t="s">
        <v>207</v>
      </c>
      <c r="Z41" s="116" t="s">
        <v>207</v>
      </c>
      <c r="AA41" s="116" t="s">
        <v>207</v>
      </c>
      <c r="AB41" s="116" t="s">
        <v>207</v>
      </c>
      <c r="AC41" s="116" t="s">
        <v>207</v>
      </c>
      <c r="AD41" s="116" t="s">
        <v>207</v>
      </c>
      <c r="AE41" s="116" t="s">
        <v>207</v>
      </c>
      <c r="AF41" s="103" t="s">
        <v>0</v>
      </c>
      <c r="AG41" s="142" t="s">
        <v>163</v>
      </c>
      <c r="AH41" s="116" t="s">
        <v>207</v>
      </c>
      <c r="AI41" s="116" t="s">
        <v>207</v>
      </c>
      <c r="AJ41" s="116" t="s">
        <v>207</v>
      </c>
      <c r="AK41" s="116" t="s">
        <v>207</v>
      </c>
      <c r="AL41" s="116" t="s">
        <v>207</v>
      </c>
      <c r="AM41" s="116" t="s">
        <v>207</v>
      </c>
      <c r="AN41" s="116" t="s">
        <v>207</v>
      </c>
    </row>
    <row r="42" spans="1:40" s="120" customFormat="1">
      <c r="A42" s="178"/>
      <c r="B42" s="179"/>
      <c r="C42" s="179"/>
      <c r="D42" s="124">
        <v>26</v>
      </c>
      <c r="E42" s="140" t="s">
        <v>197</v>
      </c>
      <c r="F42" s="116" t="s">
        <v>207</v>
      </c>
      <c r="G42" s="116" t="s">
        <v>207</v>
      </c>
      <c r="H42" s="116" t="s">
        <v>207</v>
      </c>
      <c r="I42" s="116" t="s">
        <v>207</v>
      </c>
      <c r="J42" s="116" t="s">
        <v>207</v>
      </c>
      <c r="K42" s="116" t="s">
        <v>207</v>
      </c>
      <c r="L42" s="116" t="s">
        <v>207</v>
      </c>
      <c r="M42" s="116" t="s">
        <v>207</v>
      </c>
      <c r="N42" s="116" t="s">
        <v>207</v>
      </c>
      <c r="O42" s="116" t="s">
        <v>207</v>
      </c>
      <c r="P42" s="116" t="s">
        <v>207</v>
      </c>
      <c r="Q42" s="116" t="s">
        <v>207</v>
      </c>
      <c r="R42" s="116" t="s">
        <v>207</v>
      </c>
      <c r="S42" s="116" t="s">
        <v>207</v>
      </c>
      <c r="T42" s="116" t="s">
        <v>207</v>
      </c>
      <c r="U42" s="116" t="s">
        <v>207</v>
      </c>
      <c r="V42" s="116" t="s">
        <v>207</v>
      </c>
      <c r="W42" s="116" t="s">
        <v>207</v>
      </c>
      <c r="X42" s="116" t="s">
        <v>207</v>
      </c>
      <c r="Y42" s="116" t="s">
        <v>207</v>
      </c>
      <c r="Z42" s="116" t="s">
        <v>207</v>
      </c>
      <c r="AA42" s="116" t="s">
        <v>207</v>
      </c>
      <c r="AB42" s="116" t="s">
        <v>207</v>
      </c>
      <c r="AC42" s="116" t="s">
        <v>207</v>
      </c>
      <c r="AD42" s="116" t="s">
        <v>207</v>
      </c>
      <c r="AE42" s="116" t="s">
        <v>207</v>
      </c>
      <c r="AF42" s="142" t="s">
        <v>163</v>
      </c>
      <c r="AG42" s="139" t="s">
        <v>167</v>
      </c>
      <c r="AH42" s="116" t="s">
        <v>207</v>
      </c>
      <c r="AI42" s="116" t="s">
        <v>207</v>
      </c>
      <c r="AJ42" s="116" t="s">
        <v>207</v>
      </c>
      <c r="AK42" s="116" t="s">
        <v>207</v>
      </c>
      <c r="AL42" s="116" t="s">
        <v>207</v>
      </c>
      <c r="AM42" s="116" t="s">
        <v>207</v>
      </c>
      <c r="AN42" s="116" t="s">
        <v>207</v>
      </c>
    </row>
    <row r="43" spans="1:40" s="120" customFormat="1">
      <c r="A43" s="178"/>
      <c r="B43" s="179"/>
      <c r="C43" s="179">
        <v>1</v>
      </c>
      <c r="D43" s="124">
        <v>27</v>
      </c>
      <c r="E43" s="141" t="s">
        <v>163</v>
      </c>
      <c r="F43" s="116" t="s">
        <v>207</v>
      </c>
      <c r="G43" s="116" t="s">
        <v>207</v>
      </c>
      <c r="H43" s="116" t="s">
        <v>207</v>
      </c>
      <c r="I43" s="116" t="s">
        <v>207</v>
      </c>
      <c r="J43" s="116" t="s">
        <v>207</v>
      </c>
      <c r="K43" s="116" t="s">
        <v>207</v>
      </c>
      <c r="L43" s="116" t="s">
        <v>207</v>
      </c>
      <c r="M43" s="116" t="s">
        <v>207</v>
      </c>
      <c r="N43" s="116" t="s">
        <v>207</v>
      </c>
      <c r="O43" s="116" t="s">
        <v>207</v>
      </c>
      <c r="P43" s="116" t="s">
        <v>207</v>
      </c>
      <c r="Q43" s="116" t="s">
        <v>207</v>
      </c>
      <c r="R43" s="116" t="s">
        <v>207</v>
      </c>
      <c r="S43" s="116" t="s">
        <v>207</v>
      </c>
      <c r="T43" s="116" t="s">
        <v>207</v>
      </c>
      <c r="U43" s="116" t="s">
        <v>207</v>
      </c>
      <c r="V43" s="116" t="s">
        <v>207</v>
      </c>
      <c r="W43" s="116" t="s">
        <v>207</v>
      </c>
      <c r="X43" s="116" t="s">
        <v>207</v>
      </c>
      <c r="Y43" s="116" t="s">
        <v>207</v>
      </c>
      <c r="Z43" s="116" t="s">
        <v>207</v>
      </c>
      <c r="AA43" s="116" t="s">
        <v>207</v>
      </c>
      <c r="AB43" s="116" t="s">
        <v>207</v>
      </c>
      <c r="AC43" s="116" t="s">
        <v>207</v>
      </c>
      <c r="AD43" s="116" t="s">
        <v>207</v>
      </c>
      <c r="AE43" s="116" t="s">
        <v>207</v>
      </c>
      <c r="AF43" s="139" t="s">
        <v>167</v>
      </c>
      <c r="AG43" s="142" t="s">
        <v>163</v>
      </c>
      <c r="AH43" s="116" t="s">
        <v>207</v>
      </c>
      <c r="AI43" s="116" t="s">
        <v>207</v>
      </c>
      <c r="AJ43" s="116" t="s">
        <v>207</v>
      </c>
      <c r="AK43" s="116" t="s">
        <v>207</v>
      </c>
      <c r="AL43" s="116" t="s">
        <v>207</v>
      </c>
      <c r="AM43" s="116" t="s">
        <v>207</v>
      </c>
      <c r="AN43" s="116" t="s">
        <v>207</v>
      </c>
    </row>
    <row r="44" spans="1:40" s="120" customFormat="1">
      <c r="A44" s="178"/>
      <c r="B44" s="179"/>
      <c r="C44" s="179"/>
      <c r="D44" s="124">
        <v>28</v>
      </c>
      <c r="E44" s="142" t="s">
        <v>163</v>
      </c>
      <c r="F44" s="116" t="s">
        <v>207</v>
      </c>
      <c r="G44" s="116" t="s">
        <v>207</v>
      </c>
      <c r="H44" s="116" t="s">
        <v>207</v>
      </c>
      <c r="I44" s="116" t="s">
        <v>207</v>
      </c>
      <c r="J44" s="116" t="s">
        <v>207</v>
      </c>
      <c r="K44" s="116" t="s">
        <v>207</v>
      </c>
      <c r="L44" s="116" t="s">
        <v>207</v>
      </c>
      <c r="M44" s="116" t="s">
        <v>207</v>
      </c>
      <c r="N44" s="116" t="s">
        <v>207</v>
      </c>
      <c r="O44" s="116" t="s">
        <v>207</v>
      </c>
      <c r="P44" s="116" t="s">
        <v>207</v>
      </c>
      <c r="Q44" s="116" t="s">
        <v>207</v>
      </c>
      <c r="R44" s="116" t="s">
        <v>207</v>
      </c>
      <c r="S44" s="116" t="s">
        <v>207</v>
      </c>
      <c r="T44" s="116" t="s">
        <v>207</v>
      </c>
      <c r="U44" s="116" t="s">
        <v>207</v>
      </c>
      <c r="V44" s="116" t="s">
        <v>207</v>
      </c>
      <c r="W44" s="116" t="s">
        <v>207</v>
      </c>
      <c r="X44" s="116" t="s">
        <v>207</v>
      </c>
      <c r="Y44" s="116" t="s">
        <v>207</v>
      </c>
      <c r="Z44" s="116" t="s">
        <v>207</v>
      </c>
      <c r="AA44" s="116" t="s">
        <v>207</v>
      </c>
      <c r="AB44" s="116" t="s">
        <v>207</v>
      </c>
      <c r="AC44" s="116" t="s">
        <v>207</v>
      </c>
      <c r="AD44" s="116" t="s">
        <v>207</v>
      </c>
      <c r="AE44" s="116" t="s">
        <v>207</v>
      </c>
      <c r="AF44" s="141" t="s">
        <v>163</v>
      </c>
      <c r="AG44" s="141" t="s">
        <v>163</v>
      </c>
      <c r="AH44" s="116" t="s">
        <v>207</v>
      </c>
      <c r="AI44" s="116" t="s">
        <v>207</v>
      </c>
      <c r="AJ44" s="116" t="s">
        <v>207</v>
      </c>
      <c r="AK44" s="116" t="s">
        <v>207</v>
      </c>
      <c r="AL44" s="116" t="s">
        <v>207</v>
      </c>
      <c r="AM44" s="116" t="s">
        <v>207</v>
      </c>
      <c r="AN44" s="116" t="s">
        <v>207</v>
      </c>
    </row>
    <row r="45" spans="1:40" s="120" customFormat="1">
      <c r="A45" s="178"/>
      <c r="B45" s="179"/>
      <c r="C45" s="179">
        <v>1</v>
      </c>
      <c r="D45" s="124">
        <v>29</v>
      </c>
      <c r="E45" s="103" t="s">
        <v>0</v>
      </c>
      <c r="F45" s="116" t="s">
        <v>207</v>
      </c>
      <c r="G45" s="116" t="s">
        <v>207</v>
      </c>
      <c r="H45" s="116" t="s">
        <v>207</v>
      </c>
      <c r="I45" s="116" t="s">
        <v>207</v>
      </c>
      <c r="J45" s="116" t="s">
        <v>207</v>
      </c>
      <c r="K45" s="116" t="s">
        <v>207</v>
      </c>
      <c r="L45" s="116" t="s">
        <v>207</v>
      </c>
      <c r="M45" s="116" t="s">
        <v>207</v>
      </c>
      <c r="N45" s="116" t="s">
        <v>207</v>
      </c>
      <c r="O45" s="116" t="s">
        <v>207</v>
      </c>
      <c r="P45" s="116" t="s">
        <v>207</v>
      </c>
      <c r="Q45" s="116" t="s">
        <v>207</v>
      </c>
      <c r="R45" s="116" t="s">
        <v>207</v>
      </c>
      <c r="S45" s="116" t="s">
        <v>207</v>
      </c>
      <c r="T45" s="116" t="s">
        <v>207</v>
      </c>
      <c r="U45" s="116" t="s">
        <v>207</v>
      </c>
      <c r="V45" s="116" t="s">
        <v>207</v>
      </c>
      <c r="W45" s="116" t="s">
        <v>207</v>
      </c>
      <c r="X45" s="116" t="s">
        <v>207</v>
      </c>
      <c r="Y45" s="116" t="s">
        <v>207</v>
      </c>
      <c r="Z45" s="116" t="s">
        <v>207</v>
      </c>
      <c r="AA45" s="116" t="s">
        <v>207</v>
      </c>
      <c r="AB45" s="116" t="s">
        <v>207</v>
      </c>
      <c r="AC45" s="116" t="s">
        <v>207</v>
      </c>
      <c r="AD45" s="116" t="s">
        <v>207</v>
      </c>
      <c r="AE45" s="116" t="s">
        <v>207</v>
      </c>
      <c r="AF45" s="141" t="s">
        <v>163</v>
      </c>
      <c r="AG45" s="113" t="s">
        <v>0</v>
      </c>
      <c r="AH45" s="116" t="s">
        <v>207</v>
      </c>
      <c r="AI45" s="116" t="s">
        <v>207</v>
      </c>
      <c r="AJ45" s="116" t="s">
        <v>207</v>
      </c>
      <c r="AK45" s="116" t="s">
        <v>207</v>
      </c>
      <c r="AL45" s="116" t="s">
        <v>207</v>
      </c>
      <c r="AM45" s="116" t="s">
        <v>207</v>
      </c>
      <c r="AN45" s="116" t="s">
        <v>207</v>
      </c>
    </row>
    <row r="46" spans="1:40" s="120" customFormat="1">
      <c r="A46" s="178"/>
      <c r="B46" s="179"/>
      <c r="C46" s="179"/>
      <c r="D46" s="124">
        <v>30</v>
      </c>
      <c r="E46" s="142" t="s">
        <v>163</v>
      </c>
      <c r="F46" s="116" t="s">
        <v>207</v>
      </c>
      <c r="G46" s="116" t="s">
        <v>207</v>
      </c>
      <c r="H46" s="116" t="s">
        <v>207</v>
      </c>
      <c r="I46" s="116" t="s">
        <v>207</v>
      </c>
      <c r="J46" s="116" t="s">
        <v>207</v>
      </c>
      <c r="K46" s="116" t="s">
        <v>207</v>
      </c>
      <c r="L46" s="116" t="s">
        <v>207</v>
      </c>
      <c r="M46" s="116" t="s">
        <v>207</v>
      </c>
      <c r="N46" s="116" t="s">
        <v>207</v>
      </c>
      <c r="O46" s="116" t="s">
        <v>207</v>
      </c>
      <c r="P46" s="116" t="s">
        <v>207</v>
      </c>
      <c r="Q46" s="116" t="s">
        <v>207</v>
      </c>
      <c r="R46" s="116" t="s">
        <v>207</v>
      </c>
      <c r="S46" s="116" t="s">
        <v>207</v>
      </c>
      <c r="T46" s="116" t="s">
        <v>207</v>
      </c>
      <c r="U46" s="116" t="s">
        <v>207</v>
      </c>
      <c r="V46" s="116" t="s">
        <v>207</v>
      </c>
      <c r="W46" s="116" t="s">
        <v>207</v>
      </c>
      <c r="X46" s="116" t="s">
        <v>207</v>
      </c>
      <c r="Y46" s="116" t="s">
        <v>207</v>
      </c>
      <c r="Z46" s="116" t="s">
        <v>207</v>
      </c>
      <c r="AA46" s="116" t="s">
        <v>207</v>
      </c>
      <c r="AB46" s="116" t="s">
        <v>207</v>
      </c>
      <c r="AC46" s="116" t="s">
        <v>207</v>
      </c>
      <c r="AD46" s="116" t="s">
        <v>207</v>
      </c>
      <c r="AE46" s="116" t="s">
        <v>207</v>
      </c>
      <c r="AF46" s="113" t="s">
        <v>0</v>
      </c>
      <c r="AG46" s="141" t="s">
        <v>163</v>
      </c>
      <c r="AH46" s="116" t="s">
        <v>207</v>
      </c>
      <c r="AI46" s="116" t="s">
        <v>207</v>
      </c>
      <c r="AJ46" s="116" t="s">
        <v>207</v>
      </c>
      <c r="AK46" s="116" t="s">
        <v>207</v>
      </c>
      <c r="AL46" s="116" t="s">
        <v>207</v>
      </c>
      <c r="AM46" s="116" t="s">
        <v>207</v>
      </c>
      <c r="AN46" s="116" t="s">
        <v>207</v>
      </c>
    </row>
    <row r="47" spans="1:40" s="120" customFormat="1" ht="12.75" customHeight="1">
      <c r="A47" s="178" t="s">
        <v>217</v>
      </c>
      <c r="B47" s="179">
        <v>3</v>
      </c>
      <c r="C47" s="179">
        <v>1</v>
      </c>
      <c r="D47" s="124">
        <v>31</v>
      </c>
      <c r="E47" s="106" t="s">
        <v>165</v>
      </c>
      <c r="F47" s="116" t="s">
        <v>207</v>
      </c>
      <c r="G47" s="116" t="s">
        <v>207</v>
      </c>
      <c r="H47" s="116" t="s">
        <v>207</v>
      </c>
      <c r="I47" s="116" t="s">
        <v>207</v>
      </c>
      <c r="J47" s="116" t="s">
        <v>207</v>
      </c>
      <c r="K47" s="116" t="s">
        <v>207</v>
      </c>
      <c r="L47" s="116" t="s">
        <v>207</v>
      </c>
      <c r="M47" s="116" t="s">
        <v>207</v>
      </c>
      <c r="N47" s="116" t="s">
        <v>207</v>
      </c>
      <c r="O47" s="116" t="s">
        <v>207</v>
      </c>
      <c r="P47" s="116" t="s">
        <v>207</v>
      </c>
      <c r="Q47" s="116" t="s">
        <v>207</v>
      </c>
      <c r="R47" s="116" t="s">
        <v>207</v>
      </c>
      <c r="S47" s="116" t="s">
        <v>207</v>
      </c>
      <c r="T47" s="116" t="s">
        <v>207</v>
      </c>
      <c r="U47" s="116" t="s">
        <v>207</v>
      </c>
      <c r="V47" s="116" t="s">
        <v>207</v>
      </c>
      <c r="W47" s="116" t="s">
        <v>207</v>
      </c>
      <c r="X47" s="116" t="s">
        <v>207</v>
      </c>
      <c r="Y47" s="116" t="s">
        <v>207</v>
      </c>
      <c r="Z47" s="116" t="s">
        <v>207</v>
      </c>
      <c r="AA47" s="116" t="s">
        <v>207</v>
      </c>
      <c r="AB47" s="116" t="s">
        <v>207</v>
      </c>
      <c r="AC47" s="116" t="s">
        <v>207</v>
      </c>
      <c r="AD47" s="116" t="s">
        <v>207</v>
      </c>
      <c r="AE47" s="116" t="s">
        <v>207</v>
      </c>
      <c r="AF47" s="141" t="s">
        <v>163</v>
      </c>
      <c r="AG47" s="115" t="s">
        <v>197</v>
      </c>
      <c r="AH47" s="116" t="s">
        <v>207</v>
      </c>
      <c r="AI47" s="116" t="s">
        <v>207</v>
      </c>
      <c r="AJ47" s="116" t="s">
        <v>207</v>
      </c>
      <c r="AK47" s="116" t="s">
        <v>207</v>
      </c>
      <c r="AL47" s="116" t="s">
        <v>207</v>
      </c>
      <c r="AM47" s="116" t="s">
        <v>207</v>
      </c>
      <c r="AN47" s="116" t="s">
        <v>207</v>
      </c>
    </row>
    <row r="48" spans="1:40" s="120" customFormat="1">
      <c r="A48" s="178"/>
      <c r="B48" s="179"/>
      <c r="C48" s="179"/>
      <c r="D48" s="124">
        <v>32</v>
      </c>
      <c r="E48" s="141" t="s">
        <v>163</v>
      </c>
      <c r="F48" s="116" t="s">
        <v>207</v>
      </c>
      <c r="G48" s="116" t="s">
        <v>207</v>
      </c>
      <c r="H48" s="116" t="s">
        <v>207</v>
      </c>
      <c r="I48" s="116" t="s">
        <v>207</v>
      </c>
      <c r="J48" s="116" t="s">
        <v>207</v>
      </c>
      <c r="K48" s="116" t="s">
        <v>207</v>
      </c>
      <c r="L48" s="116" t="s">
        <v>207</v>
      </c>
      <c r="M48" s="116" t="s">
        <v>207</v>
      </c>
      <c r="N48" s="116" t="s">
        <v>207</v>
      </c>
      <c r="O48" s="116" t="s">
        <v>207</v>
      </c>
      <c r="P48" s="116" t="s">
        <v>207</v>
      </c>
      <c r="Q48" s="116" t="s">
        <v>207</v>
      </c>
      <c r="R48" s="116" t="s">
        <v>207</v>
      </c>
      <c r="S48" s="116" t="s">
        <v>207</v>
      </c>
      <c r="T48" s="116" t="s">
        <v>207</v>
      </c>
      <c r="U48" s="116" t="s">
        <v>207</v>
      </c>
      <c r="V48" s="116" t="s">
        <v>207</v>
      </c>
      <c r="W48" s="116" t="s">
        <v>207</v>
      </c>
      <c r="X48" s="116" t="s">
        <v>207</v>
      </c>
      <c r="Y48" s="116" t="s">
        <v>207</v>
      </c>
      <c r="Z48" s="116" t="s">
        <v>207</v>
      </c>
      <c r="AA48" s="116" t="s">
        <v>207</v>
      </c>
      <c r="AB48" s="116" t="s">
        <v>207</v>
      </c>
      <c r="AC48" s="116" t="s">
        <v>207</v>
      </c>
      <c r="AD48" s="116" t="s">
        <v>207</v>
      </c>
      <c r="AE48" s="116" t="s">
        <v>207</v>
      </c>
      <c r="AF48" s="115" t="s">
        <v>197</v>
      </c>
      <c r="AG48" s="141" t="s">
        <v>163</v>
      </c>
      <c r="AH48" s="116" t="s">
        <v>207</v>
      </c>
      <c r="AI48" s="116" t="s">
        <v>207</v>
      </c>
      <c r="AJ48" s="116" t="s">
        <v>207</v>
      </c>
      <c r="AK48" s="116" t="s">
        <v>207</v>
      </c>
      <c r="AL48" s="116" t="s">
        <v>207</v>
      </c>
      <c r="AM48" s="116" t="s">
        <v>207</v>
      </c>
      <c r="AN48" s="116" t="s">
        <v>207</v>
      </c>
    </row>
    <row r="49" spans="1:40" s="120" customFormat="1">
      <c r="A49" s="178"/>
      <c r="B49" s="179"/>
      <c r="C49" s="179">
        <v>1</v>
      </c>
      <c r="D49" s="124">
        <v>33</v>
      </c>
      <c r="E49" s="143" t="s">
        <v>230</v>
      </c>
      <c r="F49" s="116" t="s">
        <v>207</v>
      </c>
      <c r="G49" s="116" t="s">
        <v>207</v>
      </c>
      <c r="H49" s="116" t="s">
        <v>207</v>
      </c>
      <c r="I49" s="116" t="s">
        <v>207</v>
      </c>
      <c r="J49" s="116" t="s">
        <v>207</v>
      </c>
      <c r="K49" s="116" t="s">
        <v>207</v>
      </c>
      <c r="L49" s="116" t="s">
        <v>207</v>
      </c>
      <c r="M49" s="116" t="s">
        <v>207</v>
      </c>
      <c r="N49" s="116" t="s">
        <v>207</v>
      </c>
      <c r="O49" s="116" t="s">
        <v>207</v>
      </c>
      <c r="P49" s="116" t="s">
        <v>207</v>
      </c>
      <c r="Q49" s="116" t="s">
        <v>207</v>
      </c>
      <c r="R49" s="116" t="s">
        <v>207</v>
      </c>
      <c r="S49" s="116" t="s">
        <v>207</v>
      </c>
      <c r="T49" s="116" t="s">
        <v>207</v>
      </c>
      <c r="U49" s="116" t="s">
        <v>207</v>
      </c>
      <c r="V49" s="116" t="s">
        <v>207</v>
      </c>
      <c r="W49" s="116" t="s">
        <v>207</v>
      </c>
      <c r="X49" s="116" t="s">
        <v>207</v>
      </c>
      <c r="Y49" s="116" t="s">
        <v>207</v>
      </c>
      <c r="Z49" s="116" t="s">
        <v>207</v>
      </c>
      <c r="AA49" s="116" t="s">
        <v>207</v>
      </c>
      <c r="AB49" s="116" t="s">
        <v>207</v>
      </c>
      <c r="AC49" s="116" t="s">
        <v>207</v>
      </c>
      <c r="AD49" s="116" t="s">
        <v>207</v>
      </c>
      <c r="AE49" s="116" t="s">
        <v>207</v>
      </c>
      <c r="AF49" s="141" t="s">
        <v>163</v>
      </c>
      <c r="AG49" s="113" t="s">
        <v>0</v>
      </c>
      <c r="AH49" s="116" t="s">
        <v>207</v>
      </c>
      <c r="AI49" s="116" t="s">
        <v>207</v>
      </c>
      <c r="AJ49" s="116" t="s">
        <v>207</v>
      </c>
      <c r="AK49" s="116" t="s">
        <v>207</v>
      </c>
      <c r="AL49" s="116" t="s">
        <v>207</v>
      </c>
      <c r="AM49" s="116" t="s">
        <v>207</v>
      </c>
      <c r="AN49" s="116" t="s">
        <v>207</v>
      </c>
    </row>
    <row r="50" spans="1:40" s="120" customFormat="1">
      <c r="A50" s="178"/>
      <c r="B50" s="179"/>
      <c r="C50" s="179"/>
      <c r="D50" s="124">
        <v>34</v>
      </c>
      <c r="E50" s="142" t="s">
        <v>163</v>
      </c>
      <c r="F50" s="116" t="s">
        <v>207</v>
      </c>
      <c r="G50" s="116" t="s">
        <v>207</v>
      </c>
      <c r="H50" s="116" t="s">
        <v>207</v>
      </c>
      <c r="I50" s="116" t="s">
        <v>207</v>
      </c>
      <c r="J50" s="116" t="s">
        <v>207</v>
      </c>
      <c r="K50" s="116" t="s">
        <v>207</v>
      </c>
      <c r="L50" s="116" t="s">
        <v>207</v>
      </c>
      <c r="M50" s="116" t="s">
        <v>207</v>
      </c>
      <c r="N50" s="116" t="s">
        <v>207</v>
      </c>
      <c r="O50" s="116" t="s">
        <v>207</v>
      </c>
      <c r="P50" s="116" t="s">
        <v>207</v>
      </c>
      <c r="Q50" s="116" t="s">
        <v>207</v>
      </c>
      <c r="R50" s="116" t="s">
        <v>207</v>
      </c>
      <c r="S50" s="116" t="s">
        <v>207</v>
      </c>
      <c r="T50" s="116" t="s">
        <v>207</v>
      </c>
      <c r="U50" s="116" t="s">
        <v>207</v>
      </c>
      <c r="V50" s="116" t="s">
        <v>207</v>
      </c>
      <c r="W50" s="116" t="s">
        <v>207</v>
      </c>
      <c r="X50" s="116" t="s">
        <v>207</v>
      </c>
      <c r="Y50" s="116" t="s">
        <v>207</v>
      </c>
      <c r="Z50" s="116" t="s">
        <v>207</v>
      </c>
      <c r="AA50" s="116" t="s">
        <v>207</v>
      </c>
      <c r="AB50" s="116" t="s">
        <v>207</v>
      </c>
      <c r="AC50" s="116" t="s">
        <v>207</v>
      </c>
      <c r="AD50" s="116" t="s">
        <v>207</v>
      </c>
      <c r="AE50" s="116" t="s">
        <v>207</v>
      </c>
      <c r="AF50" s="113" t="s">
        <v>0</v>
      </c>
      <c r="AG50" s="141" t="s">
        <v>163</v>
      </c>
      <c r="AH50" s="116" t="s">
        <v>207</v>
      </c>
      <c r="AI50" s="116" t="s">
        <v>207</v>
      </c>
      <c r="AJ50" s="116" t="s">
        <v>207</v>
      </c>
      <c r="AK50" s="116" t="s">
        <v>207</v>
      </c>
      <c r="AL50" s="116" t="s">
        <v>207</v>
      </c>
      <c r="AM50" s="116" t="s">
        <v>207</v>
      </c>
      <c r="AN50" s="116" t="s">
        <v>207</v>
      </c>
    </row>
    <row r="51" spans="1:40" s="120" customFormat="1">
      <c r="A51" s="178"/>
      <c r="B51" s="179"/>
      <c r="C51" s="179">
        <v>1</v>
      </c>
      <c r="D51" s="124">
        <v>35</v>
      </c>
      <c r="E51" s="103" t="s">
        <v>0</v>
      </c>
      <c r="F51" s="116" t="s">
        <v>207</v>
      </c>
      <c r="G51" s="116" t="s">
        <v>207</v>
      </c>
      <c r="H51" s="116" t="s">
        <v>207</v>
      </c>
      <c r="I51" s="116" t="s">
        <v>207</v>
      </c>
      <c r="J51" s="116" t="s">
        <v>207</v>
      </c>
      <c r="K51" s="116" t="s">
        <v>207</v>
      </c>
      <c r="L51" s="116" t="s">
        <v>207</v>
      </c>
      <c r="M51" s="116" t="s">
        <v>207</v>
      </c>
      <c r="N51" s="116" t="s">
        <v>207</v>
      </c>
      <c r="O51" s="116" t="s">
        <v>207</v>
      </c>
      <c r="P51" s="116" t="s">
        <v>207</v>
      </c>
      <c r="Q51" s="116" t="s">
        <v>207</v>
      </c>
      <c r="R51" s="116" t="s">
        <v>207</v>
      </c>
      <c r="S51" s="116" t="s">
        <v>207</v>
      </c>
      <c r="T51" s="116" t="s">
        <v>207</v>
      </c>
      <c r="U51" s="116" t="s">
        <v>207</v>
      </c>
      <c r="V51" s="116" t="s">
        <v>207</v>
      </c>
      <c r="W51" s="116" t="s">
        <v>207</v>
      </c>
      <c r="X51" s="116" t="s">
        <v>207</v>
      </c>
      <c r="Y51" s="116" t="s">
        <v>207</v>
      </c>
      <c r="Z51" s="116" t="s">
        <v>207</v>
      </c>
      <c r="AA51" s="116" t="s">
        <v>207</v>
      </c>
      <c r="AB51" s="116" t="s">
        <v>207</v>
      </c>
      <c r="AC51" s="116" t="s">
        <v>207</v>
      </c>
      <c r="AD51" s="116" t="s">
        <v>207</v>
      </c>
      <c r="AE51" s="116" t="s">
        <v>207</v>
      </c>
      <c r="AF51" s="141" t="s">
        <v>163</v>
      </c>
      <c r="AG51" s="105" t="s">
        <v>164</v>
      </c>
      <c r="AH51" s="116" t="s">
        <v>207</v>
      </c>
      <c r="AI51" s="116" t="s">
        <v>207</v>
      </c>
      <c r="AJ51" s="116" t="s">
        <v>207</v>
      </c>
      <c r="AK51" s="116" t="s">
        <v>207</v>
      </c>
      <c r="AL51" s="116" t="s">
        <v>207</v>
      </c>
      <c r="AM51" s="116" t="s">
        <v>207</v>
      </c>
      <c r="AN51" s="116" t="s">
        <v>207</v>
      </c>
    </row>
    <row r="52" spans="1:40" s="120" customFormat="1">
      <c r="A52" s="178"/>
      <c r="B52" s="179"/>
      <c r="C52" s="179"/>
      <c r="D52" s="124">
        <v>36</v>
      </c>
      <c r="E52" s="142" t="s">
        <v>163</v>
      </c>
      <c r="F52" s="116" t="s">
        <v>207</v>
      </c>
      <c r="G52" s="116" t="s">
        <v>207</v>
      </c>
      <c r="H52" s="116" t="s">
        <v>207</v>
      </c>
      <c r="I52" s="116" t="s">
        <v>207</v>
      </c>
      <c r="J52" s="116" t="s">
        <v>207</v>
      </c>
      <c r="K52" s="116" t="s">
        <v>207</v>
      </c>
      <c r="L52" s="116" t="s">
        <v>207</v>
      </c>
      <c r="M52" s="116" t="s">
        <v>207</v>
      </c>
      <c r="N52" s="116" t="s">
        <v>207</v>
      </c>
      <c r="O52" s="116" t="s">
        <v>207</v>
      </c>
      <c r="P52" s="116" t="s">
        <v>207</v>
      </c>
      <c r="Q52" s="116" t="s">
        <v>207</v>
      </c>
      <c r="R52" s="116" t="s">
        <v>207</v>
      </c>
      <c r="S52" s="116" t="s">
        <v>207</v>
      </c>
      <c r="T52" s="116" t="s">
        <v>207</v>
      </c>
      <c r="U52" s="116" t="s">
        <v>207</v>
      </c>
      <c r="V52" s="116" t="s">
        <v>207</v>
      </c>
      <c r="W52" s="116" t="s">
        <v>207</v>
      </c>
      <c r="X52" s="116" t="s">
        <v>207</v>
      </c>
      <c r="Y52" s="116" t="s">
        <v>207</v>
      </c>
      <c r="Z52" s="116" t="s">
        <v>207</v>
      </c>
      <c r="AA52" s="116" t="s">
        <v>207</v>
      </c>
      <c r="AB52" s="116" t="s">
        <v>207</v>
      </c>
      <c r="AC52" s="116" t="s">
        <v>207</v>
      </c>
      <c r="AD52" s="116" t="s">
        <v>207</v>
      </c>
      <c r="AE52" s="116" t="s">
        <v>207</v>
      </c>
      <c r="AF52" s="105" t="s">
        <v>164</v>
      </c>
      <c r="AG52" s="141" t="s">
        <v>163</v>
      </c>
      <c r="AH52" s="116" t="s">
        <v>207</v>
      </c>
      <c r="AI52" s="116" t="s">
        <v>207</v>
      </c>
      <c r="AJ52" s="116" t="s">
        <v>207</v>
      </c>
      <c r="AK52" s="116" t="s">
        <v>207</v>
      </c>
      <c r="AL52" s="116" t="s">
        <v>207</v>
      </c>
      <c r="AM52" s="116" t="s">
        <v>207</v>
      </c>
      <c r="AN52" s="116" t="s">
        <v>207</v>
      </c>
    </row>
    <row r="53" spans="1:40" s="120" customFormat="1" ht="12.75" customHeight="1">
      <c r="A53" s="178" t="s">
        <v>218</v>
      </c>
      <c r="B53" s="178">
        <v>2</v>
      </c>
      <c r="C53" s="179">
        <v>1</v>
      </c>
      <c r="D53" s="124">
        <v>37</v>
      </c>
      <c r="E53" s="138" t="s">
        <v>164</v>
      </c>
      <c r="F53" s="116" t="s">
        <v>207</v>
      </c>
      <c r="G53" s="116" t="s">
        <v>207</v>
      </c>
      <c r="H53" s="116" t="s">
        <v>207</v>
      </c>
      <c r="I53" s="116" t="s">
        <v>207</v>
      </c>
      <c r="J53" s="116" t="s">
        <v>207</v>
      </c>
      <c r="K53" s="116" t="s">
        <v>207</v>
      </c>
      <c r="L53" s="116" t="s">
        <v>207</v>
      </c>
      <c r="M53" s="116" t="s">
        <v>207</v>
      </c>
      <c r="N53" s="116" t="s">
        <v>207</v>
      </c>
      <c r="O53" s="116" t="s">
        <v>207</v>
      </c>
      <c r="P53" s="116" t="s">
        <v>207</v>
      </c>
      <c r="Q53" s="116" t="s">
        <v>207</v>
      </c>
      <c r="R53" s="116" t="s">
        <v>207</v>
      </c>
      <c r="S53" s="116" t="s">
        <v>207</v>
      </c>
      <c r="T53" s="116" t="s">
        <v>207</v>
      </c>
      <c r="U53" s="116" t="s">
        <v>207</v>
      </c>
      <c r="V53" s="116" t="s">
        <v>207</v>
      </c>
      <c r="W53" s="116" t="s">
        <v>207</v>
      </c>
      <c r="X53" s="116" t="s">
        <v>207</v>
      </c>
      <c r="Y53" s="116" t="s">
        <v>207</v>
      </c>
      <c r="Z53" s="116" t="s">
        <v>207</v>
      </c>
      <c r="AA53" s="116" t="s">
        <v>207</v>
      </c>
      <c r="AB53" s="116" t="s">
        <v>207</v>
      </c>
      <c r="AC53" s="116" t="s">
        <v>207</v>
      </c>
      <c r="AD53" s="116" t="s">
        <v>207</v>
      </c>
      <c r="AE53" s="116" t="s">
        <v>207</v>
      </c>
      <c r="AF53" s="141" t="s">
        <v>163</v>
      </c>
      <c r="AG53" s="113" t="s">
        <v>0</v>
      </c>
      <c r="AH53" s="116" t="s">
        <v>207</v>
      </c>
      <c r="AI53" s="116" t="s">
        <v>207</v>
      </c>
      <c r="AJ53" s="116" t="s">
        <v>207</v>
      </c>
      <c r="AK53" s="116" t="s">
        <v>207</v>
      </c>
      <c r="AL53" s="116" t="s">
        <v>207</v>
      </c>
      <c r="AM53" s="116" t="s">
        <v>207</v>
      </c>
      <c r="AN53" s="116" t="s">
        <v>207</v>
      </c>
    </row>
    <row r="54" spans="1:40" s="120" customFormat="1">
      <c r="A54" s="178"/>
      <c r="B54" s="178"/>
      <c r="C54" s="179"/>
      <c r="D54" s="124">
        <v>38</v>
      </c>
      <c r="E54" s="141" t="s">
        <v>163</v>
      </c>
      <c r="F54" s="116" t="s">
        <v>207</v>
      </c>
      <c r="G54" s="116" t="s">
        <v>207</v>
      </c>
      <c r="H54" s="116" t="s">
        <v>207</v>
      </c>
      <c r="I54" s="116" t="s">
        <v>207</v>
      </c>
      <c r="J54" s="116" t="s">
        <v>207</v>
      </c>
      <c r="K54" s="116" t="s">
        <v>207</v>
      </c>
      <c r="L54" s="116" t="s">
        <v>207</v>
      </c>
      <c r="M54" s="116" t="s">
        <v>207</v>
      </c>
      <c r="N54" s="116" t="s">
        <v>207</v>
      </c>
      <c r="O54" s="116" t="s">
        <v>207</v>
      </c>
      <c r="P54" s="116" t="s">
        <v>207</v>
      </c>
      <c r="Q54" s="116" t="s">
        <v>207</v>
      </c>
      <c r="R54" s="116" t="s">
        <v>207</v>
      </c>
      <c r="S54" s="116" t="s">
        <v>207</v>
      </c>
      <c r="T54" s="116" t="s">
        <v>207</v>
      </c>
      <c r="U54" s="116" t="s">
        <v>207</v>
      </c>
      <c r="V54" s="116" t="s">
        <v>207</v>
      </c>
      <c r="W54" s="116" t="s">
        <v>207</v>
      </c>
      <c r="X54" s="116" t="s">
        <v>207</v>
      </c>
      <c r="Y54" s="116" t="s">
        <v>207</v>
      </c>
      <c r="Z54" s="116" t="s">
        <v>207</v>
      </c>
      <c r="AA54" s="116" t="s">
        <v>207</v>
      </c>
      <c r="AB54" s="116" t="s">
        <v>207</v>
      </c>
      <c r="AC54" s="116" t="s">
        <v>207</v>
      </c>
      <c r="AD54" s="116" t="s">
        <v>207</v>
      </c>
      <c r="AE54" s="116" t="s">
        <v>207</v>
      </c>
      <c r="AF54" s="113" t="s">
        <v>0</v>
      </c>
      <c r="AG54" s="141" t="s">
        <v>163</v>
      </c>
      <c r="AH54" s="116" t="s">
        <v>207</v>
      </c>
      <c r="AI54" s="116" t="s">
        <v>207</v>
      </c>
      <c r="AJ54" s="116" t="s">
        <v>207</v>
      </c>
      <c r="AK54" s="116" t="s">
        <v>207</v>
      </c>
      <c r="AL54" s="116" t="s">
        <v>207</v>
      </c>
      <c r="AM54" s="116" t="s">
        <v>207</v>
      </c>
      <c r="AN54" s="116" t="s">
        <v>207</v>
      </c>
    </row>
    <row r="55" spans="1:40" s="120" customFormat="1">
      <c r="A55" s="178"/>
      <c r="B55" s="178"/>
      <c r="C55" s="179">
        <v>1</v>
      </c>
      <c r="D55" s="124">
        <v>39</v>
      </c>
      <c r="E55" s="139" t="s">
        <v>167</v>
      </c>
      <c r="F55" s="116" t="s">
        <v>207</v>
      </c>
      <c r="G55" s="116" t="s">
        <v>207</v>
      </c>
      <c r="H55" s="116" t="s">
        <v>207</v>
      </c>
      <c r="I55" s="116" t="s">
        <v>207</v>
      </c>
      <c r="J55" s="116" t="s">
        <v>207</v>
      </c>
      <c r="K55" s="116" t="s">
        <v>207</v>
      </c>
      <c r="L55" s="116" t="s">
        <v>207</v>
      </c>
      <c r="M55" s="116" t="s">
        <v>207</v>
      </c>
      <c r="N55" s="116" t="s">
        <v>207</v>
      </c>
      <c r="O55" s="116" t="s">
        <v>207</v>
      </c>
      <c r="P55" s="116" t="s">
        <v>207</v>
      </c>
      <c r="Q55" s="116" t="s">
        <v>207</v>
      </c>
      <c r="R55" s="116" t="s">
        <v>207</v>
      </c>
      <c r="S55" s="116" t="s">
        <v>207</v>
      </c>
      <c r="T55" s="116" t="s">
        <v>207</v>
      </c>
      <c r="U55" s="116" t="s">
        <v>207</v>
      </c>
      <c r="V55" s="116" t="s">
        <v>207</v>
      </c>
      <c r="W55" s="116" t="s">
        <v>207</v>
      </c>
      <c r="X55" s="116" t="s">
        <v>207</v>
      </c>
      <c r="Y55" s="116" t="s">
        <v>207</v>
      </c>
      <c r="Z55" s="116" t="s">
        <v>207</v>
      </c>
      <c r="AA55" s="116" t="s">
        <v>207</v>
      </c>
      <c r="AB55" s="116" t="s">
        <v>207</v>
      </c>
      <c r="AC55" s="116" t="s">
        <v>207</v>
      </c>
      <c r="AD55" s="116" t="s">
        <v>207</v>
      </c>
      <c r="AE55" s="116" t="s">
        <v>207</v>
      </c>
      <c r="AF55" s="141" t="s">
        <v>163</v>
      </c>
      <c r="AG55" s="114" t="s">
        <v>165</v>
      </c>
      <c r="AH55" s="116" t="s">
        <v>207</v>
      </c>
      <c r="AI55" s="116" t="s">
        <v>207</v>
      </c>
      <c r="AJ55" s="116" t="s">
        <v>207</v>
      </c>
      <c r="AK55" s="116" t="s">
        <v>207</v>
      </c>
      <c r="AL55" s="116" t="s">
        <v>207</v>
      </c>
      <c r="AM55" s="116" t="s">
        <v>207</v>
      </c>
      <c r="AN55" s="116" t="s">
        <v>207</v>
      </c>
    </row>
    <row r="56" spans="1:40" s="120" customFormat="1">
      <c r="A56" s="178"/>
      <c r="B56" s="178"/>
      <c r="C56" s="179"/>
      <c r="D56" s="124">
        <v>40</v>
      </c>
      <c r="E56" s="142" t="s">
        <v>163</v>
      </c>
      <c r="F56" s="116" t="s">
        <v>207</v>
      </c>
      <c r="G56" s="116" t="s">
        <v>207</v>
      </c>
      <c r="H56" s="116" t="s">
        <v>207</v>
      </c>
      <c r="I56" s="116" t="s">
        <v>207</v>
      </c>
      <c r="J56" s="116" t="s">
        <v>207</v>
      </c>
      <c r="K56" s="116" t="s">
        <v>207</v>
      </c>
      <c r="L56" s="116" t="s">
        <v>207</v>
      </c>
      <c r="M56" s="116" t="s">
        <v>207</v>
      </c>
      <c r="N56" s="116" t="s">
        <v>207</v>
      </c>
      <c r="O56" s="116" t="s">
        <v>207</v>
      </c>
      <c r="P56" s="116" t="s">
        <v>207</v>
      </c>
      <c r="Q56" s="116" t="s">
        <v>207</v>
      </c>
      <c r="R56" s="116" t="s">
        <v>207</v>
      </c>
      <c r="S56" s="116" t="s">
        <v>207</v>
      </c>
      <c r="T56" s="116" t="s">
        <v>207</v>
      </c>
      <c r="U56" s="116" t="s">
        <v>207</v>
      </c>
      <c r="V56" s="116" t="s">
        <v>207</v>
      </c>
      <c r="W56" s="116" t="s">
        <v>207</v>
      </c>
      <c r="X56" s="116" t="s">
        <v>207</v>
      </c>
      <c r="Y56" s="116" t="s">
        <v>207</v>
      </c>
      <c r="Z56" s="116" t="s">
        <v>207</v>
      </c>
      <c r="AA56" s="116" t="s">
        <v>207</v>
      </c>
      <c r="AB56" s="116" t="s">
        <v>207</v>
      </c>
      <c r="AC56" s="116" t="s">
        <v>207</v>
      </c>
      <c r="AD56" s="116" t="s">
        <v>207</v>
      </c>
      <c r="AE56" s="116" t="s">
        <v>207</v>
      </c>
      <c r="AF56" s="114" t="s">
        <v>165</v>
      </c>
      <c r="AG56" s="141" t="s">
        <v>163</v>
      </c>
      <c r="AH56" s="116" t="s">
        <v>207</v>
      </c>
      <c r="AI56" s="116" t="s">
        <v>207</v>
      </c>
      <c r="AJ56" s="116" t="s">
        <v>207</v>
      </c>
      <c r="AK56" s="116" t="s">
        <v>207</v>
      </c>
      <c r="AL56" s="116" t="s">
        <v>207</v>
      </c>
      <c r="AM56" s="116" t="s">
        <v>207</v>
      </c>
      <c r="AN56" s="116" t="s">
        <v>207</v>
      </c>
    </row>
    <row r="57" spans="1:40" s="120" customFormat="1" ht="12.75" customHeight="1">
      <c r="A57" s="178" t="s">
        <v>219</v>
      </c>
      <c r="B57" s="178">
        <v>2</v>
      </c>
      <c r="C57" s="179">
        <v>1</v>
      </c>
      <c r="D57" s="124">
        <v>41</v>
      </c>
      <c r="E57" s="141" t="s">
        <v>163</v>
      </c>
      <c r="F57" s="116" t="s">
        <v>207</v>
      </c>
      <c r="G57" s="116" t="s">
        <v>207</v>
      </c>
      <c r="H57" s="116" t="s">
        <v>207</v>
      </c>
      <c r="I57" s="116" t="s">
        <v>207</v>
      </c>
      <c r="J57" s="116" t="s">
        <v>207</v>
      </c>
      <c r="K57" s="116" t="s">
        <v>207</v>
      </c>
      <c r="L57" s="116" t="s">
        <v>207</v>
      </c>
      <c r="M57" s="116" t="s">
        <v>207</v>
      </c>
      <c r="N57" s="116" t="s">
        <v>207</v>
      </c>
      <c r="O57" s="116" t="s">
        <v>207</v>
      </c>
      <c r="P57" s="116" t="s">
        <v>207</v>
      </c>
      <c r="Q57" s="116" t="s">
        <v>207</v>
      </c>
      <c r="R57" s="116" t="s">
        <v>207</v>
      </c>
      <c r="S57" s="116" t="s">
        <v>207</v>
      </c>
      <c r="T57" s="116" t="s">
        <v>207</v>
      </c>
      <c r="U57" s="116" t="s">
        <v>207</v>
      </c>
      <c r="V57" s="116" t="s">
        <v>207</v>
      </c>
      <c r="W57" s="116" t="s">
        <v>207</v>
      </c>
      <c r="X57" s="116" t="s">
        <v>207</v>
      </c>
      <c r="Y57" s="116" t="s">
        <v>207</v>
      </c>
      <c r="Z57" s="116" t="s">
        <v>207</v>
      </c>
      <c r="AA57" s="115" t="s">
        <v>197</v>
      </c>
      <c r="AB57" s="141" t="s">
        <v>163</v>
      </c>
      <c r="AC57" s="113" t="s">
        <v>0</v>
      </c>
      <c r="AD57" s="141" t="s">
        <v>163</v>
      </c>
      <c r="AE57" s="105" t="s">
        <v>164</v>
      </c>
      <c r="AF57" s="141" t="s">
        <v>163</v>
      </c>
      <c r="AG57" s="113" t="s">
        <v>0</v>
      </c>
      <c r="AH57" s="141" t="s">
        <v>163</v>
      </c>
      <c r="AI57" s="115" t="s">
        <v>197</v>
      </c>
      <c r="AJ57" s="141" t="s">
        <v>163</v>
      </c>
      <c r="AK57" s="116" t="s">
        <v>207</v>
      </c>
      <c r="AL57" s="116" t="s">
        <v>207</v>
      </c>
      <c r="AM57" s="116" t="s">
        <v>207</v>
      </c>
      <c r="AN57" s="116" t="s">
        <v>207</v>
      </c>
    </row>
    <row r="58" spans="1:40" s="120" customFormat="1">
      <c r="A58" s="178"/>
      <c r="B58" s="178"/>
      <c r="C58" s="179"/>
      <c r="D58" s="124">
        <v>42</v>
      </c>
      <c r="E58" s="103" t="s">
        <v>0</v>
      </c>
      <c r="F58" s="116" t="s">
        <v>207</v>
      </c>
      <c r="G58" s="116" t="s">
        <v>207</v>
      </c>
      <c r="H58" s="116" t="s">
        <v>207</v>
      </c>
      <c r="I58" s="116" t="s">
        <v>207</v>
      </c>
      <c r="J58" s="116" t="s">
        <v>207</v>
      </c>
      <c r="K58" s="116" t="s">
        <v>207</v>
      </c>
      <c r="L58" s="116" t="s">
        <v>207</v>
      </c>
      <c r="M58" s="116" t="s">
        <v>207</v>
      </c>
      <c r="N58" s="116" t="s">
        <v>207</v>
      </c>
      <c r="O58" s="116" t="s">
        <v>207</v>
      </c>
      <c r="P58" s="116" t="s">
        <v>207</v>
      </c>
      <c r="Q58" s="116" t="s">
        <v>207</v>
      </c>
      <c r="R58" s="116" t="s">
        <v>207</v>
      </c>
      <c r="S58" s="116" t="s">
        <v>207</v>
      </c>
      <c r="T58" s="116" t="s">
        <v>207</v>
      </c>
      <c r="U58" s="116" t="s">
        <v>207</v>
      </c>
      <c r="V58" s="116" t="s">
        <v>207</v>
      </c>
      <c r="W58" s="116" t="s">
        <v>207</v>
      </c>
      <c r="X58" s="116" t="s">
        <v>207</v>
      </c>
      <c r="Y58" s="116" t="s">
        <v>207</v>
      </c>
      <c r="Z58" s="116" t="s">
        <v>207</v>
      </c>
      <c r="AA58" s="141" t="s">
        <v>163</v>
      </c>
      <c r="AB58" s="113" t="s">
        <v>0</v>
      </c>
      <c r="AC58" s="141" t="s">
        <v>163</v>
      </c>
      <c r="AD58" s="105" t="s">
        <v>164</v>
      </c>
      <c r="AE58" s="141" t="s">
        <v>163</v>
      </c>
      <c r="AF58" s="113" t="s">
        <v>0</v>
      </c>
      <c r="AG58" s="141" t="s">
        <v>163</v>
      </c>
      <c r="AH58" s="114" t="s">
        <v>165</v>
      </c>
      <c r="AI58" s="141" t="s">
        <v>163</v>
      </c>
      <c r="AJ58" s="113" t="s">
        <v>0</v>
      </c>
      <c r="AK58" s="116" t="s">
        <v>207</v>
      </c>
      <c r="AL58" s="116" t="s">
        <v>207</v>
      </c>
      <c r="AM58" s="116" t="s">
        <v>207</v>
      </c>
      <c r="AN58" s="116" t="s">
        <v>207</v>
      </c>
    </row>
    <row r="59" spans="1:40" s="120" customFormat="1">
      <c r="A59" s="178"/>
      <c r="B59" s="178"/>
      <c r="C59" s="179">
        <v>1</v>
      </c>
      <c r="D59" s="124">
        <v>43</v>
      </c>
      <c r="E59" s="141" t="s">
        <v>163</v>
      </c>
      <c r="F59" s="116" t="s">
        <v>207</v>
      </c>
      <c r="G59" s="116" t="s">
        <v>207</v>
      </c>
      <c r="H59" s="116" t="s">
        <v>207</v>
      </c>
      <c r="I59" s="116" t="s">
        <v>207</v>
      </c>
      <c r="J59" s="116" t="s">
        <v>207</v>
      </c>
      <c r="K59" s="116" t="s">
        <v>207</v>
      </c>
      <c r="L59" s="116" t="s">
        <v>207</v>
      </c>
      <c r="M59" s="116" t="s">
        <v>207</v>
      </c>
      <c r="N59" s="116" t="s">
        <v>207</v>
      </c>
      <c r="O59" s="116" t="s">
        <v>207</v>
      </c>
      <c r="P59" s="116" t="s">
        <v>207</v>
      </c>
      <c r="Q59" s="116" t="s">
        <v>207</v>
      </c>
      <c r="R59" s="116" t="s">
        <v>207</v>
      </c>
      <c r="S59" s="116" t="s">
        <v>207</v>
      </c>
      <c r="T59" s="116" t="s">
        <v>207</v>
      </c>
      <c r="U59" s="116" t="s">
        <v>207</v>
      </c>
      <c r="V59" s="116" t="s">
        <v>207</v>
      </c>
      <c r="W59" s="116" t="s">
        <v>207</v>
      </c>
      <c r="X59" s="116" t="s">
        <v>207</v>
      </c>
      <c r="Y59" s="116" t="s">
        <v>207</v>
      </c>
      <c r="Z59" s="116" t="s">
        <v>207</v>
      </c>
      <c r="AA59" s="113" t="s">
        <v>0</v>
      </c>
      <c r="AB59" s="141" t="s">
        <v>163</v>
      </c>
      <c r="AC59" s="105" t="s">
        <v>164</v>
      </c>
      <c r="AD59" s="141" t="s">
        <v>163</v>
      </c>
      <c r="AE59" s="113" t="s">
        <v>0</v>
      </c>
      <c r="AF59" s="141" t="s">
        <v>163</v>
      </c>
      <c r="AG59" s="115" t="s">
        <v>197</v>
      </c>
      <c r="AH59" s="141" t="s">
        <v>163</v>
      </c>
      <c r="AI59" s="113" t="s">
        <v>0</v>
      </c>
      <c r="AJ59" s="141" t="s">
        <v>163</v>
      </c>
      <c r="AK59" s="116" t="s">
        <v>207</v>
      </c>
      <c r="AL59" s="116" t="s">
        <v>207</v>
      </c>
      <c r="AM59" s="116" t="s">
        <v>207</v>
      </c>
      <c r="AN59" s="116" t="s">
        <v>207</v>
      </c>
    </row>
    <row r="60" spans="1:40" s="120" customFormat="1">
      <c r="A60" s="178"/>
      <c r="B60" s="178"/>
      <c r="C60" s="179"/>
      <c r="D60" s="124">
        <v>44</v>
      </c>
      <c r="E60" s="140" t="s">
        <v>197</v>
      </c>
      <c r="F60" s="116" t="s">
        <v>207</v>
      </c>
      <c r="G60" s="116" t="s">
        <v>207</v>
      </c>
      <c r="H60" s="116" t="s">
        <v>207</v>
      </c>
      <c r="I60" s="116" t="s">
        <v>207</v>
      </c>
      <c r="J60" s="116" t="s">
        <v>207</v>
      </c>
      <c r="K60" s="116" t="s">
        <v>207</v>
      </c>
      <c r="L60" s="116" t="s">
        <v>207</v>
      </c>
      <c r="M60" s="116" t="s">
        <v>207</v>
      </c>
      <c r="N60" s="116" t="s">
        <v>207</v>
      </c>
      <c r="O60" s="116" t="s">
        <v>207</v>
      </c>
      <c r="P60" s="116" t="s">
        <v>207</v>
      </c>
      <c r="Q60" s="116" t="s">
        <v>207</v>
      </c>
      <c r="R60" s="116" t="s">
        <v>207</v>
      </c>
      <c r="S60" s="116" t="s">
        <v>207</v>
      </c>
      <c r="T60" s="116" t="s">
        <v>207</v>
      </c>
      <c r="U60" s="116" t="s">
        <v>207</v>
      </c>
      <c r="V60" s="116" t="s">
        <v>207</v>
      </c>
      <c r="W60" s="116" t="s">
        <v>207</v>
      </c>
      <c r="X60" s="116" t="s">
        <v>207</v>
      </c>
      <c r="Y60" s="116" t="s">
        <v>207</v>
      </c>
      <c r="Z60" s="116" t="s">
        <v>207</v>
      </c>
      <c r="AA60" s="141" t="s">
        <v>163</v>
      </c>
      <c r="AB60" s="105" t="s">
        <v>164</v>
      </c>
      <c r="AC60" s="141" t="s">
        <v>163</v>
      </c>
      <c r="AD60" s="113" t="s">
        <v>0</v>
      </c>
      <c r="AE60" s="141" t="s">
        <v>163</v>
      </c>
      <c r="AF60" s="115" t="s">
        <v>197</v>
      </c>
      <c r="AG60" s="141" t="s">
        <v>163</v>
      </c>
      <c r="AH60" s="113" t="s">
        <v>0</v>
      </c>
      <c r="AI60" s="141" t="s">
        <v>163</v>
      </c>
      <c r="AJ60" s="115" t="s">
        <v>197</v>
      </c>
      <c r="AK60" s="116" t="s">
        <v>207</v>
      </c>
      <c r="AL60" s="116" t="s">
        <v>207</v>
      </c>
      <c r="AM60" s="116" t="s">
        <v>207</v>
      </c>
      <c r="AN60" s="116" t="s">
        <v>207</v>
      </c>
    </row>
    <row r="61" spans="1:40" s="120" customFormat="1" ht="12.75" customHeight="1">
      <c r="A61" s="178" t="s">
        <v>220</v>
      </c>
      <c r="B61" s="178">
        <v>2</v>
      </c>
      <c r="C61" s="179">
        <v>1</v>
      </c>
      <c r="D61" s="124">
        <v>45</v>
      </c>
      <c r="E61" s="141" t="s">
        <v>163</v>
      </c>
      <c r="F61" s="141" t="s">
        <v>163</v>
      </c>
      <c r="G61" s="139" t="s">
        <v>167</v>
      </c>
      <c r="H61" s="113" t="s">
        <v>0</v>
      </c>
      <c r="I61" s="141" t="s">
        <v>163</v>
      </c>
      <c r="J61" s="116" t="s">
        <v>207</v>
      </c>
      <c r="K61" s="116" t="s">
        <v>207</v>
      </c>
      <c r="L61" s="116" t="s">
        <v>207</v>
      </c>
      <c r="M61" s="116" t="s">
        <v>207</v>
      </c>
      <c r="N61" s="116" t="s">
        <v>207</v>
      </c>
      <c r="O61" s="116" t="s">
        <v>207</v>
      </c>
      <c r="P61" s="116" t="s">
        <v>207</v>
      </c>
      <c r="Q61" s="116" t="s">
        <v>207</v>
      </c>
      <c r="R61" s="116" t="s">
        <v>207</v>
      </c>
      <c r="S61" s="116" t="s">
        <v>207</v>
      </c>
      <c r="T61" s="116" t="s">
        <v>207</v>
      </c>
      <c r="U61" s="116" t="s">
        <v>207</v>
      </c>
      <c r="V61" s="116" t="s">
        <v>207</v>
      </c>
      <c r="W61" s="116" t="s">
        <v>207</v>
      </c>
      <c r="X61" s="116" t="s">
        <v>207</v>
      </c>
      <c r="Y61" s="116" t="s">
        <v>207</v>
      </c>
      <c r="Z61" s="116" t="s">
        <v>207</v>
      </c>
      <c r="AA61" s="105" t="s">
        <v>164</v>
      </c>
      <c r="AB61" s="141" t="s">
        <v>163</v>
      </c>
      <c r="AC61" s="113" t="s">
        <v>0</v>
      </c>
      <c r="AD61" s="141" t="s">
        <v>163</v>
      </c>
      <c r="AE61" s="114" t="s">
        <v>165</v>
      </c>
      <c r="AF61" s="141" t="s">
        <v>163</v>
      </c>
      <c r="AG61" s="142" t="s">
        <v>163</v>
      </c>
      <c r="AH61" s="141" t="s">
        <v>163</v>
      </c>
      <c r="AI61" s="115" t="s">
        <v>197</v>
      </c>
      <c r="AJ61" s="141" t="s">
        <v>163</v>
      </c>
      <c r="AK61" s="116" t="s">
        <v>207</v>
      </c>
      <c r="AL61" s="116" t="s">
        <v>207</v>
      </c>
      <c r="AM61" s="116" t="s">
        <v>207</v>
      </c>
      <c r="AN61" s="116" t="s">
        <v>207</v>
      </c>
    </row>
    <row r="62" spans="1:40" s="120" customFormat="1">
      <c r="A62" s="178"/>
      <c r="B62" s="178"/>
      <c r="C62" s="179"/>
      <c r="D62" s="124">
        <v>46</v>
      </c>
      <c r="E62" s="105" t="s">
        <v>164</v>
      </c>
      <c r="F62" s="139" t="s">
        <v>167</v>
      </c>
      <c r="G62" s="142" t="s">
        <v>163</v>
      </c>
      <c r="H62" s="141" t="s">
        <v>163</v>
      </c>
      <c r="I62" s="103" t="s">
        <v>0</v>
      </c>
      <c r="J62" s="116" t="s">
        <v>207</v>
      </c>
      <c r="K62" s="116" t="s">
        <v>207</v>
      </c>
      <c r="L62" s="116" t="s">
        <v>207</v>
      </c>
      <c r="M62" s="116" t="s">
        <v>207</v>
      </c>
      <c r="N62" s="116" t="s">
        <v>207</v>
      </c>
      <c r="O62" s="116" t="s">
        <v>207</v>
      </c>
      <c r="P62" s="116" t="s">
        <v>207</v>
      </c>
      <c r="Q62" s="116" t="s">
        <v>207</v>
      </c>
      <c r="R62" s="116" t="s">
        <v>207</v>
      </c>
      <c r="S62" s="116" t="s">
        <v>207</v>
      </c>
      <c r="T62" s="116" t="s">
        <v>207</v>
      </c>
      <c r="U62" s="116" t="s">
        <v>207</v>
      </c>
      <c r="V62" s="116" t="s">
        <v>207</v>
      </c>
      <c r="W62" s="116" t="s">
        <v>207</v>
      </c>
      <c r="X62" s="116" t="s">
        <v>207</v>
      </c>
      <c r="Y62" s="116" t="s">
        <v>207</v>
      </c>
      <c r="Z62" s="116" t="s">
        <v>207</v>
      </c>
      <c r="AA62" s="141" t="s">
        <v>163</v>
      </c>
      <c r="AB62" s="113" t="s">
        <v>0</v>
      </c>
      <c r="AC62" s="141" t="s">
        <v>163</v>
      </c>
      <c r="AD62" s="115" t="s">
        <v>197</v>
      </c>
      <c r="AE62" s="141" t="s">
        <v>163</v>
      </c>
      <c r="AF62" s="142" t="s">
        <v>163</v>
      </c>
      <c r="AG62" s="140" t="s">
        <v>197</v>
      </c>
      <c r="AH62" s="115" t="s">
        <v>197</v>
      </c>
      <c r="AI62" s="141" t="s">
        <v>163</v>
      </c>
      <c r="AJ62" s="142" t="s">
        <v>163</v>
      </c>
      <c r="AK62" s="116" t="s">
        <v>207</v>
      </c>
      <c r="AL62" s="116" t="s">
        <v>207</v>
      </c>
      <c r="AM62" s="116" t="s">
        <v>207</v>
      </c>
      <c r="AN62" s="116" t="s">
        <v>207</v>
      </c>
    </row>
    <row r="63" spans="1:40" s="120" customFormat="1">
      <c r="A63" s="178"/>
      <c r="B63" s="178"/>
      <c r="C63" s="179">
        <v>1</v>
      </c>
      <c r="D63" s="124">
        <v>47</v>
      </c>
      <c r="E63" s="141" t="s">
        <v>163</v>
      </c>
      <c r="F63" s="113" t="s">
        <v>0</v>
      </c>
      <c r="G63" s="141" t="s">
        <v>163</v>
      </c>
      <c r="H63" s="113" t="s">
        <v>0</v>
      </c>
      <c r="I63" s="141" t="s">
        <v>163</v>
      </c>
      <c r="J63" s="116" t="s">
        <v>207</v>
      </c>
      <c r="K63" s="116" t="s">
        <v>207</v>
      </c>
      <c r="L63" s="116" t="s">
        <v>207</v>
      </c>
      <c r="M63" s="116" t="s">
        <v>207</v>
      </c>
      <c r="N63" s="116" t="s">
        <v>207</v>
      </c>
      <c r="O63" s="116" t="s">
        <v>207</v>
      </c>
      <c r="P63" s="116" t="s">
        <v>207</v>
      </c>
      <c r="Q63" s="116" t="s">
        <v>207</v>
      </c>
      <c r="R63" s="116" t="s">
        <v>207</v>
      </c>
      <c r="S63" s="116" t="s">
        <v>207</v>
      </c>
      <c r="T63" s="116" t="s">
        <v>207</v>
      </c>
      <c r="U63" s="116" t="s">
        <v>207</v>
      </c>
      <c r="V63" s="116" t="s">
        <v>207</v>
      </c>
      <c r="W63" s="116" t="s">
        <v>207</v>
      </c>
      <c r="X63" s="116" t="s">
        <v>207</v>
      </c>
      <c r="Y63" s="116" t="s">
        <v>207</v>
      </c>
      <c r="Z63" s="116" t="s">
        <v>207</v>
      </c>
      <c r="AA63" s="113" t="s">
        <v>0</v>
      </c>
      <c r="AB63" s="141" t="s">
        <v>163</v>
      </c>
      <c r="AC63" s="114" t="s">
        <v>165</v>
      </c>
      <c r="AD63" s="141" t="s">
        <v>163</v>
      </c>
      <c r="AE63" s="113" t="s">
        <v>0</v>
      </c>
      <c r="AF63" s="138" t="s">
        <v>164</v>
      </c>
      <c r="AG63" s="142" t="s">
        <v>163</v>
      </c>
      <c r="AH63" s="141" t="s">
        <v>163</v>
      </c>
      <c r="AI63" s="142" t="s">
        <v>163</v>
      </c>
      <c r="AJ63" s="138" t="s">
        <v>164</v>
      </c>
      <c r="AK63" s="116" t="s">
        <v>207</v>
      </c>
      <c r="AL63" s="116" t="s">
        <v>207</v>
      </c>
      <c r="AM63" s="116" t="s">
        <v>207</v>
      </c>
      <c r="AN63" s="116" t="s">
        <v>207</v>
      </c>
    </row>
    <row r="64" spans="1:40" s="120" customFormat="1">
      <c r="A64" s="178"/>
      <c r="B64" s="178"/>
      <c r="C64" s="179"/>
      <c r="D64" s="124">
        <v>48</v>
      </c>
      <c r="E64" s="113" t="s">
        <v>0</v>
      </c>
      <c r="F64" s="141" t="s">
        <v>163</v>
      </c>
      <c r="G64" s="103" t="s">
        <v>0</v>
      </c>
      <c r="H64" s="141" t="s">
        <v>163</v>
      </c>
      <c r="I64" s="140" t="s">
        <v>197</v>
      </c>
      <c r="J64" s="116" t="s">
        <v>207</v>
      </c>
      <c r="K64" s="116" t="s">
        <v>207</v>
      </c>
      <c r="L64" s="116" t="s">
        <v>207</v>
      </c>
      <c r="M64" s="116" t="s">
        <v>207</v>
      </c>
      <c r="N64" s="116" t="s">
        <v>207</v>
      </c>
      <c r="O64" s="116" t="s">
        <v>207</v>
      </c>
      <c r="P64" s="116" t="s">
        <v>207</v>
      </c>
      <c r="Q64" s="116" t="s">
        <v>207</v>
      </c>
      <c r="R64" s="116" t="s">
        <v>207</v>
      </c>
      <c r="S64" s="116" t="s">
        <v>207</v>
      </c>
      <c r="T64" s="116" t="s">
        <v>207</v>
      </c>
      <c r="U64" s="116" t="s">
        <v>207</v>
      </c>
      <c r="V64" s="116" t="s">
        <v>207</v>
      </c>
      <c r="W64" s="116" t="s">
        <v>207</v>
      </c>
      <c r="X64" s="116" t="s">
        <v>207</v>
      </c>
      <c r="Y64" s="116" t="s">
        <v>207</v>
      </c>
      <c r="Z64" s="116" t="s">
        <v>207</v>
      </c>
      <c r="AA64" s="141" t="s">
        <v>163</v>
      </c>
      <c r="AB64" s="114" t="s">
        <v>165</v>
      </c>
      <c r="AC64" s="141" t="s">
        <v>163</v>
      </c>
      <c r="AD64" s="113" t="s">
        <v>0</v>
      </c>
      <c r="AE64" s="141" t="s">
        <v>163</v>
      </c>
      <c r="AF64" s="142" t="s">
        <v>163</v>
      </c>
      <c r="AG64" s="103" t="s">
        <v>0</v>
      </c>
      <c r="AH64" s="142" t="s">
        <v>163</v>
      </c>
      <c r="AI64" s="138" t="s">
        <v>164</v>
      </c>
      <c r="AJ64" s="142" t="s">
        <v>163</v>
      </c>
      <c r="AK64" s="116" t="s">
        <v>207</v>
      </c>
      <c r="AL64" s="116" t="s">
        <v>207</v>
      </c>
      <c r="AM64" s="116" t="s">
        <v>207</v>
      </c>
      <c r="AN64" s="116" t="s">
        <v>207</v>
      </c>
    </row>
    <row r="65" spans="1:40" s="120" customFormat="1" ht="12.75" customHeight="1">
      <c r="A65" s="178" t="s">
        <v>221</v>
      </c>
      <c r="B65" s="178">
        <v>2</v>
      </c>
      <c r="C65" s="179">
        <v>1</v>
      </c>
      <c r="D65" s="124">
        <v>49</v>
      </c>
      <c r="E65" s="116" t="s">
        <v>207</v>
      </c>
      <c r="F65" s="103" t="s">
        <v>0</v>
      </c>
      <c r="G65" s="141" t="s">
        <v>163</v>
      </c>
      <c r="H65" s="140" t="s">
        <v>197</v>
      </c>
      <c r="I65" s="141" t="s">
        <v>163</v>
      </c>
      <c r="J65" s="116" t="s">
        <v>207</v>
      </c>
      <c r="K65" s="116" t="s">
        <v>207</v>
      </c>
      <c r="L65" s="116" t="s">
        <v>207</v>
      </c>
      <c r="M65" s="116" t="s">
        <v>207</v>
      </c>
      <c r="N65" s="116" t="s">
        <v>207</v>
      </c>
      <c r="O65" s="116" t="s">
        <v>207</v>
      </c>
      <c r="P65" s="116" t="s">
        <v>207</v>
      </c>
      <c r="Q65" s="116" t="s">
        <v>207</v>
      </c>
      <c r="R65" s="116" t="s">
        <v>207</v>
      </c>
      <c r="S65" s="116" t="s">
        <v>207</v>
      </c>
      <c r="T65" s="116" t="s">
        <v>207</v>
      </c>
      <c r="U65" s="116" t="s">
        <v>207</v>
      </c>
      <c r="V65" s="116" t="s">
        <v>207</v>
      </c>
      <c r="W65" s="116" t="s">
        <v>207</v>
      </c>
      <c r="X65" s="116" t="s">
        <v>207</v>
      </c>
      <c r="Y65" s="116" t="s">
        <v>207</v>
      </c>
      <c r="Z65" s="116" t="s">
        <v>207</v>
      </c>
      <c r="AA65" s="114" t="s">
        <v>165</v>
      </c>
      <c r="AB65" s="141" t="s">
        <v>163</v>
      </c>
      <c r="AC65" s="113" t="s">
        <v>0</v>
      </c>
      <c r="AD65" s="141" t="s">
        <v>163</v>
      </c>
      <c r="AE65" s="115" t="s">
        <v>197</v>
      </c>
      <c r="AF65" s="116" t="s">
        <v>207</v>
      </c>
      <c r="AG65" s="116" t="s">
        <v>207</v>
      </c>
      <c r="AH65" s="138" t="s">
        <v>164</v>
      </c>
      <c r="AI65" s="142" t="s">
        <v>163</v>
      </c>
      <c r="AJ65" s="103" t="s">
        <v>0</v>
      </c>
      <c r="AK65" s="116" t="s">
        <v>207</v>
      </c>
      <c r="AL65" s="116" t="s">
        <v>207</v>
      </c>
      <c r="AM65" s="116" t="s">
        <v>207</v>
      </c>
      <c r="AN65" s="116" t="s">
        <v>207</v>
      </c>
    </row>
    <row r="66" spans="1:40" s="120" customFormat="1">
      <c r="A66" s="178"/>
      <c r="B66" s="178"/>
      <c r="C66" s="179"/>
      <c r="D66" s="124">
        <v>50</v>
      </c>
      <c r="E66" s="116" t="s">
        <v>207</v>
      </c>
      <c r="F66" s="141" t="s">
        <v>163</v>
      </c>
      <c r="G66" s="140" t="s">
        <v>197</v>
      </c>
      <c r="H66" s="141" t="s">
        <v>163</v>
      </c>
      <c r="I66" s="105" t="s">
        <v>164</v>
      </c>
      <c r="J66" s="116" t="s">
        <v>207</v>
      </c>
      <c r="K66" s="116" t="s">
        <v>207</v>
      </c>
      <c r="L66" s="116" t="s">
        <v>207</v>
      </c>
      <c r="M66" s="116" t="s">
        <v>207</v>
      </c>
      <c r="N66" s="116" t="s">
        <v>207</v>
      </c>
      <c r="O66" s="116" t="s">
        <v>207</v>
      </c>
      <c r="P66" s="116" t="s">
        <v>207</v>
      </c>
      <c r="Q66" s="116" t="s">
        <v>207</v>
      </c>
      <c r="R66" s="116" t="s">
        <v>207</v>
      </c>
      <c r="S66" s="116" t="s">
        <v>207</v>
      </c>
      <c r="T66" s="116" t="s">
        <v>207</v>
      </c>
      <c r="U66" s="116" t="s">
        <v>207</v>
      </c>
      <c r="V66" s="116" t="s">
        <v>207</v>
      </c>
      <c r="W66" s="116" t="s">
        <v>207</v>
      </c>
      <c r="X66" s="116" t="s">
        <v>207</v>
      </c>
      <c r="Y66" s="116" t="s">
        <v>207</v>
      </c>
      <c r="Z66" s="116" t="s">
        <v>207</v>
      </c>
      <c r="AA66" s="141" t="s">
        <v>163</v>
      </c>
      <c r="AB66" s="113" t="s">
        <v>0</v>
      </c>
      <c r="AC66" s="141" t="s">
        <v>163</v>
      </c>
      <c r="AD66" s="115" t="s">
        <v>197</v>
      </c>
      <c r="AE66" s="141" t="s">
        <v>163</v>
      </c>
      <c r="AF66" s="116" t="s">
        <v>207</v>
      </c>
      <c r="AG66" s="116" t="s">
        <v>207</v>
      </c>
      <c r="AH66" s="142" t="s">
        <v>163</v>
      </c>
      <c r="AI66" s="103" t="s">
        <v>0</v>
      </c>
      <c r="AJ66" s="142" t="s">
        <v>163</v>
      </c>
      <c r="AK66" s="116" t="s">
        <v>207</v>
      </c>
      <c r="AL66" s="116" t="s">
        <v>207</v>
      </c>
      <c r="AM66" s="116" t="s">
        <v>207</v>
      </c>
      <c r="AN66" s="116" t="s">
        <v>207</v>
      </c>
    </row>
    <row r="67" spans="1:40" s="120" customFormat="1">
      <c r="A67" s="178"/>
      <c r="B67" s="178"/>
      <c r="C67" s="179">
        <v>1</v>
      </c>
      <c r="D67" s="124">
        <v>51</v>
      </c>
      <c r="E67" s="116" t="s">
        <v>207</v>
      </c>
      <c r="F67" s="116" t="s">
        <v>207</v>
      </c>
      <c r="G67" s="116" t="s">
        <v>207</v>
      </c>
      <c r="H67" s="116" t="s">
        <v>207</v>
      </c>
      <c r="I67" s="116" t="s">
        <v>207</v>
      </c>
      <c r="J67" s="116" t="s">
        <v>207</v>
      </c>
      <c r="K67" s="116" t="s">
        <v>207</v>
      </c>
      <c r="L67" s="116" t="s">
        <v>207</v>
      </c>
      <c r="M67" s="116" t="s">
        <v>207</v>
      </c>
      <c r="N67" s="116" t="s">
        <v>207</v>
      </c>
      <c r="O67" s="116" t="s">
        <v>207</v>
      </c>
      <c r="P67" s="116" t="s">
        <v>207</v>
      </c>
      <c r="Q67" s="116" t="s">
        <v>207</v>
      </c>
      <c r="R67" s="116" t="s">
        <v>207</v>
      </c>
      <c r="S67" s="116" t="s">
        <v>207</v>
      </c>
      <c r="T67" s="116" t="s">
        <v>207</v>
      </c>
      <c r="U67" s="116" t="s">
        <v>207</v>
      </c>
      <c r="V67" s="116" t="s">
        <v>207</v>
      </c>
      <c r="W67" s="116" t="s">
        <v>207</v>
      </c>
      <c r="X67" s="116" t="s">
        <v>207</v>
      </c>
      <c r="Y67" s="116" t="s">
        <v>207</v>
      </c>
      <c r="Z67" s="116" t="s">
        <v>207</v>
      </c>
      <c r="AA67" s="113" t="s">
        <v>0</v>
      </c>
      <c r="AB67" s="141" t="s">
        <v>163</v>
      </c>
      <c r="AC67" s="115" t="s">
        <v>197</v>
      </c>
      <c r="AD67" s="141" t="s">
        <v>163</v>
      </c>
      <c r="AE67" s="142" t="s">
        <v>163</v>
      </c>
      <c r="AF67" s="116" t="s">
        <v>207</v>
      </c>
      <c r="AG67" s="116" t="s">
        <v>207</v>
      </c>
      <c r="AH67" s="103" t="s">
        <v>0</v>
      </c>
      <c r="AI67" s="142" t="s">
        <v>163</v>
      </c>
      <c r="AJ67" s="139" t="s">
        <v>167</v>
      </c>
      <c r="AK67" s="116" t="s">
        <v>207</v>
      </c>
      <c r="AL67" s="116" t="s">
        <v>207</v>
      </c>
      <c r="AM67" s="116" t="s">
        <v>207</v>
      </c>
      <c r="AN67" s="116" t="s">
        <v>207</v>
      </c>
    </row>
    <row r="68" spans="1:40" s="120" customFormat="1">
      <c r="A68" s="178"/>
      <c r="B68" s="178"/>
      <c r="C68" s="179"/>
      <c r="D68" s="124">
        <v>52</v>
      </c>
      <c r="E68" s="116" t="s">
        <v>207</v>
      </c>
      <c r="F68" s="116" t="s">
        <v>207</v>
      </c>
      <c r="G68" s="116" t="s">
        <v>207</v>
      </c>
      <c r="H68" s="116" t="s">
        <v>207</v>
      </c>
      <c r="I68" s="116" t="s">
        <v>207</v>
      </c>
      <c r="J68" s="116" t="s">
        <v>207</v>
      </c>
      <c r="K68" s="116" t="s">
        <v>207</v>
      </c>
      <c r="L68" s="116" t="s">
        <v>207</v>
      </c>
      <c r="M68" s="116" t="s">
        <v>207</v>
      </c>
      <c r="N68" s="116" t="s">
        <v>207</v>
      </c>
      <c r="O68" s="116" t="s">
        <v>207</v>
      </c>
      <c r="P68" s="116" t="s">
        <v>207</v>
      </c>
      <c r="Q68" s="116" t="s">
        <v>207</v>
      </c>
      <c r="R68" s="116" t="s">
        <v>207</v>
      </c>
      <c r="S68" s="116" t="s">
        <v>207</v>
      </c>
      <c r="T68" s="116" t="s">
        <v>207</v>
      </c>
      <c r="U68" s="116" t="s">
        <v>207</v>
      </c>
      <c r="V68" s="116" t="s">
        <v>207</v>
      </c>
      <c r="W68" s="116" t="s">
        <v>207</v>
      </c>
      <c r="X68" s="116" t="s">
        <v>207</v>
      </c>
      <c r="Y68" s="116" t="s">
        <v>207</v>
      </c>
      <c r="Z68" s="116" t="s">
        <v>207</v>
      </c>
      <c r="AA68" s="141" t="s">
        <v>163</v>
      </c>
      <c r="AB68" s="115" t="s">
        <v>197</v>
      </c>
      <c r="AC68" s="141" t="s">
        <v>163</v>
      </c>
      <c r="AD68" s="142" t="s">
        <v>163</v>
      </c>
      <c r="AE68" s="138" t="s">
        <v>164</v>
      </c>
      <c r="AF68" s="116" t="s">
        <v>207</v>
      </c>
      <c r="AG68" s="116" t="s">
        <v>207</v>
      </c>
      <c r="AH68" s="142" t="s">
        <v>163</v>
      </c>
      <c r="AI68" s="139" t="s">
        <v>167</v>
      </c>
      <c r="AJ68" s="142" t="s">
        <v>163</v>
      </c>
      <c r="AK68" s="116" t="s">
        <v>207</v>
      </c>
      <c r="AL68" s="116" t="s">
        <v>207</v>
      </c>
      <c r="AM68" s="116" t="s">
        <v>207</v>
      </c>
      <c r="AN68" s="116" t="s">
        <v>207</v>
      </c>
    </row>
    <row r="69" spans="1:40" s="120" customFormat="1" ht="12.75" customHeight="1">
      <c r="A69" s="178" t="s">
        <v>222</v>
      </c>
      <c r="B69" s="178">
        <v>2</v>
      </c>
      <c r="C69" s="179">
        <v>1</v>
      </c>
      <c r="D69" s="124">
        <v>53</v>
      </c>
      <c r="E69" s="116" t="s">
        <v>207</v>
      </c>
      <c r="F69" s="116" t="s">
        <v>207</v>
      </c>
      <c r="G69" s="116" t="s">
        <v>207</v>
      </c>
      <c r="H69" s="116" t="s">
        <v>207</v>
      </c>
      <c r="I69" s="116" t="s">
        <v>207</v>
      </c>
      <c r="J69" s="116" t="s">
        <v>207</v>
      </c>
      <c r="K69" s="116" t="s">
        <v>207</v>
      </c>
      <c r="L69" s="116" t="s">
        <v>207</v>
      </c>
      <c r="M69" s="116" t="s">
        <v>207</v>
      </c>
      <c r="N69" s="116" t="s">
        <v>207</v>
      </c>
      <c r="O69" s="116" t="s">
        <v>207</v>
      </c>
      <c r="P69" s="116" t="s">
        <v>207</v>
      </c>
      <c r="Q69" s="116" t="s">
        <v>207</v>
      </c>
      <c r="R69" s="116" t="s">
        <v>207</v>
      </c>
      <c r="S69" s="116" t="s">
        <v>207</v>
      </c>
      <c r="T69" s="116" t="s">
        <v>207</v>
      </c>
      <c r="U69" s="116" t="s">
        <v>207</v>
      </c>
      <c r="V69" s="116" t="s">
        <v>207</v>
      </c>
      <c r="W69" s="116" t="s">
        <v>207</v>
      </c>
      <c r="X69" s="116" t="s">
        <v>207</v>
      </c>
      <c r="Y69" s="116" t="s">
        <v>207</v>
      </c>
      <c r="Z69" s="116" t="s">
        <v>207</v>
      </c>
      <c r="AA69" s="116" t="s">
        <v>207</v>
      </c>
      <c r="AB69" s="116" t="s">
        <v>207</v>
      </c>
      <c r="AC69" s="116" t="s">
        <v>207</v>
      </c>
      <c r="AD69" s="116" t="s">
        <v>207</v>
      </c>
      <c r="AE69" s="116" t="s">
        <v>207</v>
      </c>
      <c r="AF69" s="116" t="s">
        <v>207</v>
      </c>
      <c r="AG69" s="116" t="s">
        <v>207</v>
      </c>
      <c r="AH69" s="116" t="s">
        <v>207</v>
      </c>
      <c r="AI69" s="116" t="s">
        <v>207</v>
      </c>
      <c r="AJ69" s="116" t="s">
        <v>207</v>
      </c>
      <c r="AK69" s="116" t="s">
        <v>207</v>
      </c>
      <c r="AL69" s="116" t="s">
        <v>207</v>
      </c>
      <c r="AM69" s="116" t="s">
        <v>207</v>
      </c>
      <c r="AN69" s="116" t="s">
        <v>207</v>
      </c>
    </row>
    <row r="70" spans="1:40" s="120" customFormat="1">
      <c r="A70" s="178"/>
      <c r="B70" s="178"/>
      <c r="C70" s="179"/>
      <c r="D70" s="124">
        <v>54</v>
      </c>
      <c r="E70" s="116" t="s">
        <v>207</v>
      </c>
      <c r="F70" s="116" t="s">
        <v>207</v>
      </c>
      <c r="G70" s="116" t="s">
        <v>207</v>
      </c>
      <c r="H70" s="116" t="s">
        <v>207</v>
      </c>
      <c r="I70" s="116" t="s">
        <v>207</v>
      </c>
      <c r="J70" s="116" t="s">
        <v>207</v>
      </c>
      <c r="K70" s="116" t="s">
        <v>207</v>
      </c>
      <c r="L70" s="116" t="s">
        <v>207</v>
      </c>
      <c r="M70" s="116" t="s">
        <v>207</v>
      </c>
      <c r="N70" s="116" t="s">
        <v>207</v>
      </c>
      <c r="O70" s="116" t="s">
        <v>207</v>
      </c>
      <c r="P70" s="116" t="s">
        <v>207</v>
      </c>
      <c r="Q70" s="116" t="s">
        <v>207</v>
      </c>
      <c r="R70" s="116" t="s">
        <v>207</v>
      </c>
      <c r="S70" s="116" t="s">
        <v>207</v>
      </c>
      <c r="T70" s="116" t="s">
        <v>207</v>
      </c>
      <c r="U70" s="116" t="s">
        <v>207</v>
      </c>
      <c r="V70" s="116" t="s">
        <v>207</v>
      </c>
      <c r="W70" s="116" t="s">
        <v>207</v>
      </c>
      <c r="X70" s="116" t="s">
        <v>207</v>
      </c>
      <c r="Y70" s="116" t="s">
        <v>207</v>
      </c>
      <c r="Z70" s="116" t="s">
        <v>207</v>
      </c>
      <c r="AA70" s="116" t="s">
        <v>207</v>
      </c>
      <c r="AB70" s="116" t="s">
        <v>207</v>
      </c>
      <c r="AC70" s="116" t="s">
        <v>207</v>
      </c>
      <c r="AD70" s="116" t="s">
        <v>207</v>
      </c>
      <c r="AE70" s="116" t="s">
        <v>207</v>
      </c>
      <c r="AF70" s="116" t="s">
        <v>207</v>
      </c>
      <c r="AG70" s="116" t="s">
        <v>207</v>
      </c>
      <c r="AH70" s="116" t="s">
        <v>207</v>
      </c>
      <c r="AI70" s="116" t="s">
        <v>207</v>
      </c>
      <c r="AJ70" s="116" t="s">
        <v>207</v>
      </c>
      <c r="AK70" s="116" t="s">
        <v>207</v>
      </c>
      <c r="AL70" s="116" t="s">
        <v>207</v>
      </c>
      <c r="AM70" s="116" t="s">
        <v>207</v>
      </c>
      <c r="AN70" s="116" t="s">
        <v>207</v>
      </c>
    </row>
    <row r="71" spans="1:40" s="120" customFormat="1">
      <c r="A71" s="178"/>
      <c r="B71" s="178"/>
      <c r="C71" s="179">
        <v>1</v>
      </c>
      <c r="D71" s="124">
        <v>55</v>
      </c>
      <c r="E71" s="116" t="s">
        <v>207</v>
      </c>
      <c r="F71" s="116" t="s">
        <v>207</v>
      </c>
      <c r="G71" s="116" t="s">
        <v>207</v>
      </c>
      <c r="H71" s="116" t="s">
        <v>207</v>
      </c>
      <c r="I71" s="116" t="s">
        <v>207</v>
      </c>
      <c r="J71" s="116" t="s">
        <v>207</v>
      </c>
      <c r="K71" s="116" t="s">
        <v>207</v>
      </c>
      <c r="L71" s="116" t="s">
        <v>207</v>
      </c>
      <c r="M71" s="116" t="s">
        <v>207</v>
      </c>
      <c r="N71" s="116" t="s">
        <v>207</v>
      </c>
      <c r="O71" s="116" t="s">
        <v>207</v>
      </c>
      <c r="P71" s="116" t="s">
        <v>207</v>
      </c>
      <c r="Q71" s="116" t="s">
        <v>207</v>
      </c>
      <c r="R71" s="116" t="s">
        <v>207</v>
      </c>
      <c r="S71" s="116" t="s">
        <v>207</v>
      </c>
      <c r="T71" s="116" t="s">
        <v>207</v>
      </c>
      <c r="U71" s="116" t="s">
        <v>207</v>
      </c>
      <c r="V71" s="116" t="s">
        <v>207</v>
      </c>
      <c r="W71" s="116" t="s">
        <v>207</v>
      </c>
      <c r="X71" s="116" t="s">
        <v>207</v>
      </c>
      <c r="Y71" s="116" t="s">
        <v>207</v>
      </c>
      <c r="Z71" s="116" t="s">
        <v>207</v>
      </c>
      <c r="AA71" s="116" t="s">
        <v>207</v>
      </c>
      <c r="AB71" s="116" t="s">
        <v>207</v>
      </c>
      <c r="AC71" s="116" t="s">
        <v>207</v>
      </c>
      <c r="AD71" s="116" t="s">
        <v>207</v>
      </c>
      <c r="AE71" s="116" t="s">
        <v>207</v>
      </c>
      <c r="AF71" s="116" t="s">
        <v>207</v>
      </c>
      <c r="AG71" s="116" t="s">
        <v>207</v>
      </c>
      <c r="AH71" s="116" t="s">
        <v>207</v>
      </c>
      <c r="AI71" s="116" t="s">
        <v>207</v>
      </c>
      <c r="AJ71" s="116" t="s">
        <v>207</v>
      </c>
      <c r="AK71" s="116" t="s">
        <v>207</v>
      </c>
      <c r="AL71" s="116" t="s">
        <v>207</v>
      </c>
      <c r="AM71" s="116" t="s">
        <v>207</v>
      </c>
      <c r="AN71" s="116" t="s">
        <v>207</v>
      </c>
    </row>
    <row r="72" spans="1:40" s="120" customFormat="1">
      <c r="A72" s="178"/>
      <c r="B72" s="178"/>
      <c r="C72" s="179"/>
      <c r="D72" s="124">
        <v>56</v>
      </c>
      <c r="E72" s="116" t="s">
        <v>207</v>
      </c>
      <c r="F72" s="116" t="s">
        <v>207</v>
      </c>
      <c r="G72" s="116" t="s">
        <v>207</v>
      </c>
      <c r="H72" s="116" t="s">
        <v>207</v>
      </c>
      <c r="I72" s="116" t="s">
        <v>207</v>
      </c>
      <c r="J72" s="116" t="s">
        <v>207</v>
      </c>
      <c r="K72" s="116" t="s">
        <v>207</v>
      </c>
      <c r="L72" s="116" t="s">
        <v>207</v>
      </c>
      <c r="M72" s="116" t="s">
        <v>207</v>
      </c>
      <c r="N72" s="116" t="s">
        <v>207</v>
      </c>
      <c r="O72" s="116" t="s">
        <v>207</v>
      </c>
      <c r="P72" s="116" t="s">
        <v>207</v>
      </c>
      <c r="Q72" s="116" t="s">
        <v>207</v>
      </c>
      <c r="R72" s="116" t="s">
        <v>207</v>
      </c>
      <c r="S72" s="116" t="s">
        <v>207</v>
      </c>
      <c r="T72" s="116" t="s">
        <v>207</v>
      </c>
      <c r="U72" s="116" t="s">
        <v>207</v>
      </c>
      <c r="V72" s="116" t="s">
        <v>207</v>
      </c>
      <c r="W72" s="116" t="s">
        <v>207</v>
      </c>
      <c r="X72" s="116" t="s">
        <v>207</v>
      </c>
      <c r="Y72" s="116" t="s">
        <v>207</v>
      </c>
      <c r="Z72" s="116" t="s">
        <v>207</v>
      </c>
      <c r="AA72" s="116" t="s">
        <v>207</v>
      </c>
      <c r="AB72" s="116" t="s">
        <v>207</v>
      </c>
      <c r="AC72" s="116" t="s">
        <v>207</v>
      </c>
      <c r="AD72" s="116" t="s">
        <v>207</v>
      </c>
      <c r="AE72" s="116" t="s">
        <v>207</v>
      </c>
      <c r="AF72" s="116" t="s">
        <v>207</v>
      </c>
      <c r="AG72" s="116" t="s">
        <v>207</v>
      </c>
      <c r="AH72" s="116" t="s">
        <v>207</v>
      </c>
      <c r="AI72" s="116" t="s">
        <v>207</v>
      </c>
      <c r="AJ72" s="116" t="s">
        <v>207</v>
      </c>
      <c r="AK72" s="116" t="s">
        <v>207</v>
      </c>
      <c r="AL72" s="116" t="s">
        <v>207</v>
      </c>
      <c r="AM72" s="116" t="s">
        <v>207</v>
      </c>
      <c r="AN72" s="116" t="s">
        <v>207</v>
      </c>
    </row>
    <row r="73" spans="1:40" s="120" customFormat="1" ht="12.75" customHeight="1">
      <c r="A73" s="178" t="s">
        <v>223</v>
      </c>
      <c r="B73" s="178">
        <v>2</v>
      </c>
      <c r="C73" s="179">
        <v>1</v>
      </c>
      <c r="D73" s="124">
        <v>57</v>
      </c>
      <c r="E73" s="116" t="s">
        <v>207</v>
      </c>
      <c r="F73" s="116" t="s">
        <v>207</v>
      </c>
      <c r="G73" s="116" t="s">
        <v>207</v>
      </c>
      <c r="H73" s="116" t="s">
        <v>207</v>
      </c>
      <c r="I73" s="116" t="s">
        <v>207</v>
      </c>
      <c r="J73" s="116" t="s">
        <v>207</v>
      </c>
      <c r="K73" s="116" t="s">
        <v>207</v>
      </c>
      <c r="L73" s="116" t="s">
        <v>207</v>
      </c>
      <c r="M73" s="116" t="s">
        <v>207</v>
      </c>
      <c r="N73" s="116" t="s">
        <v>207</v>
      </c>
      <c r="O73" s="116" t="s">
        <v>207</v>
      </c>
      <c r="P73" s="116" t="s">
        <v>207</v>
      </c>
      <c r="Q73" s="116" t="s">
        <v>207</v>
      </c>
      <c r="R73" s="116" t="s">
        <v>207</v>
      </c>
      <c r="S73" s="116" t="s">
        <v>207</v>
      </c>
      <c r="T73" s="116" t="s">
        <v>207</v>
      </c>
      <c r="U73" s="116" t="s">
        <v>207</v>
      </c>
      <c r="V73" s="116" t="s">
        <v>207</v>
      </c>
      <c r="W73" s="116" t="s">
        <v>207</v>
      </c>
      <c r="X73" s="116" t="s">
        <v>207</v>
      </c>
      <c r="Y73" s="116" t="s">
        <v>207</v>
      </c>
      <c r="Z73" s="116" t="s">
        <v>207</v>
      </c>
      <c r="AA73" s="116" t="s">
        <v>207</v>
      </c>
      <c r="AB73" s="116" t="s">
        <v>207</v>
      </c>
      <c r="AC73" s="116" t="s">
        <v>207</v>
      </c>
      <c r="AD73" s="116" t="s">
        <v>207</v>
      </c>
      <c r="AE73" s="116" t="s">
        <v>207</v>
      </c>
      <c r="AF73" s="116" t="s">
        <v>207</v>
      </c>
      <c r="AG73" s="116" t="s">
        <v>207</v>
      </c>
      <c r="AH73" s="116" t="s">
        <v>207</v>
      </c>
      <c r="AI73" s="116" t="s">
        <v>207</v>
      </c>
      <c r="AJ73" s="116" t="s">
        <v>207</v>
      </c>
      <c r="AK73" s="116" t="s">
        <v>207</v>
      </c>
      <c r="AL73" s="116" t="s">
        <v>207</v>
      </c>
      <c r="AM73" s="116" t="s">
        <v>207</v>
      </c>
      <c r="AN73" s="116" t="s">
        <v>207</v>
      </c>
    </row>
    <row r="74" spans="1:40" s="120" customFormat="1">
      <c r="A74" s="178"/>
      <c r="B74" s="178"/>
      <c r="C74" s="179"/>
      <c r="D74" s="124">
        <v>58</v>
      </c>
      <c r="E74" s="116" t="s">
        <v>207</v>
      </c>
      <c r="F74" s="116" t="s">
        <v>207</v>
      </c>
      <c r="G74" s="116" t="s">
        <v>207</v>
      </c>
      <c r="H74" s="116" t="s">
        <v>207</v>
      </c>
      <c r="I74" s="116" t="s">
        <v>207</v>
      </c>
      <c r="J74" s="116" t="s">
        <v>207</v>
      </c>
      <c r="K74" s="116" t="s">
        <v>207</v>
      </c>
      <c r="L74" s="116" t="s">
        <v>207</v>
      </c>
      <c r="M74" s="116" t="s">
        <v>207</v>
      </c>
      <c r="N74" s="116" t="s">
        <v>207</v>
      </c>
      <c r="O74" s="116" t="s">
        <v>207</v>
      </c>
      <c r="P74" s="116" t="s">
        <v>207</v>
      </c>
      <c r="Q74" s="116" t="s">
        <v>207</v>
      </c>
      <c r="R74" s="116" t="s">
        <v>207</v>
      </c>
      <c r="S74" s="116" t="s">
        <v>207</v>
      </c>
      <c r="T74" s="116" t="s">
        <v>207</v>
      </c>
      <c r="U74" s="116" t="s">
        <v>207</v>
      </c>
      <c r="V74" s="116" t="s">
        <v>207</v>
      </c>
      <c r="W74" s="116" t="s">
        <v>207</v>
      </c>
      <c r="X74" s="116" t="s">
        <v>207</v>
      </c>
      <c r="Y74" s="116" t="s">
        <v>207</v>
      </c>
      <c r="Z74" s="116" t="s">
        <v>207</v>
      </c>
      <c r="AA74" s="116" t="s">
        <v>207</v>
      </c>
      <c r="AB74" s="116" t="s">
        <v>207</v>
      </c>
      <c r="AC74" s="116" t="s">
        <v>207</v>
      </c>
      <c r="AD74" s="116" t="s">
        <v>207</v>
      </c>
      <c r="AE74" s="116" t="s">
        <v>207</v>
      </c>
      <c r="AF74" s="116" t="s">
        <v>207</v>
      </c>
      <c r="AG74" s="116" t="s">
        <v>207</v>
      </c>
      <c r="AH74" s="116" t="s">
        <v>207</v>
      </c>
      <c r="AI74" s="116" t="s">
        <v>207</v>
      </c>
      <c r="AJ74" s="116" t="s">
        <v>207</v>
      </c>
      <c r="AK74" s="116" t="s">
        <v>207</v>
      </c>
      <c r="AL74" s="116" t="s">
        <v>207</v>
      </c>
      <c r="AM74" s="116" t="s">
        <v>207</v>
      </c>
      <c r="AN74" s="116" t="s">
        <v>207</v>
      </c>
    </row>
    <row r="75" spans="1:40" s="120" customFormat="1">
      <c r="A75" s="178"/>
      <c r="B75" s="178"/>
      <c r="C75" s="179">
        <v>1</v>
      </c>
      <c r="D75" s="124">
        <v>59</v>
      </c>
      <c r="E75" s="116" t="s">
        <v>207</v>
      </c>
      <c r="F75" s="116" t="s">
        <v>207</v>
      </c>
      <c r="G75" s="116" t="s">
        <v>207</v>
      </c>
      <c r="H75" s="116" t="s">
        <v>207</v>
      </c>
      <c r="I75" s="116" t="s">
        <v>207</v>
      </c>
      <c r="J75" s="116" t="s">
        <v>207</v>
      </c>
      <c r="K75" s="116" t="s">
        <v>207</v>
      </c>
      <c r="L75" s="116" t="s">
        <v>207</v>
      </c>
      <c r="M75" s="116" t="s">
        <v>207</v>
      </c>
      <c r="N75" s="116" t="s">
        <v>207</v>
      </c>
      <c r="O75" s="116" t="s">
        <v>207</v>
      </c>
      <c r="P75" s="116" t="s">
        <v>207</v>
      </c>
      <c r="Q75" s="116" t="s">
        <v>207</v>
      </c>
      <c r="R75" s="116" t="s">
        <v>207</v>
      </c>
      <c r="S75" s="116" t="s">
        <v>207</v>
      </c>
      <c r="T75" s="116" t="s">
        <v>207</v>
      </c>
      <c r="U75" s="116" t="s">
        <v>207</v>
      </c>
      <c r="V75" s="116" t="s">
        <v>207</v>
      </c>
      <c r="W75" s="116" t="s">
        <v>207</v>
      </c>
      <c r="X75" s="116" t="s">
        <v>207</v>
      </c>
      <c r="Y75" s="116" t="s">
        <v>207</v>
      </c>
      <c r="Z75" s="116" t="s">
        <v>207</v>
      </c>
      <c r="AA75" s="116" t="s">
        <v>207</v>
      </c>
      <c r="AB75" s="116" t="s">
        <v>207</v>
      </c>
      <c r="AC75" s="116" t="s">
        <v>207</v>
      </c>
      <c r="AD75" s="116" t="s">
        <v>207</v>
      </c>
      <c r="AE75" s="116" t="s">
        <v>207</v>
      </c>
      <c r="AF75" s="116" t="s">
        <v>207</v>
      </c>
      <c r="AG75" s="116" t="s">
        <v>207</v>
      </c>
      <c r="AH75" s="116" t="s">
        <v>207</v>
      </c>
      <c r="AI75" s="116" t="s">
        <v>207</v>
      </c>
      <c r="AJ75" s="116" t="s">
        <v>207</v>
      </c>
      <c r="AK75" s="116" t="s">
        <v>207</v>
      </c>
      <c r="AL75" s="116" t="s">
        <v>207</v>
      </c>
      <c r="AM75" s="116" t="s">
        <v>207</v>
      </c>
      <c r="AN75" s="116" t="s">
        <v>207</v>
      </c>
    </row>
    <row r="76" spans="1:40" s="120" customFormat="1">
      <c r="A76" s="178"/>
      <c r="B76" s="178"/>
      <c r="C76" s="179"/>
      <c r="D76" s="124">
        <v>60</v>
      </c>
      <c r="E76" s="116" t="s">
        <v>207</v>
      </c>
      <c r="F76" s="116" t="s">
        <v>207</v>
      </c>
      <c r="G76" s="116" t="s">
        <v>207</v>
      </c>
      <c r="H76" s="116" t="s">
        <v>207</v>
      </c>
      <c r="I76" s="116" t="s">
        <v>207</v>
      </c>
      <c r="J76" s="116" t="s">
        <v>207</v>
      </c>
      <c r="K76" s="116" t="s">
        <v>207</v>
      </c>
      <c r="L76" s="116" t="s">
        <v>207</v>
      </c>
      <c r="M76" s="116" t="s">
        <v>207</v>
      </c>
      <c r="N76" s="116" t="s">
        <v>207</v>
      </c>
      <c r="O76" s="116" t="s">
        <v>207</v>
      </c>
      <c r="P76" s="116" t="s">
        <v>207</v>
      </c>
      <c r="Q76" s="116" t="s">
        <v>207</v>
      </c>
      <c r="R76" s="116" t="s">
        <v>207</v>
      </c>
      <c r="S76" s="116" t="s">
        <v>207</v>
      </c>
      <c r="T76" s="116" t="s">
        <v>207</v>
      </c>
      <c r="U76" s="116" t="s">
        <v>207</v>
      </c>
      <c r="V76" s="116" t="s">
        <v>207</v>
      </c>
      <c r="W76" s="116" t="s">
        <v>207</v>
      </c>
      <c r="X76" s="116" t="s">
        <v>207</v>
      </c>
      <c r="Y76" s="116" t="s">
        <v>207</v>
      </c>
      <c r="Z76" s="116" t="s">
        <v>207</v>
      </c>
      <c r="AA76" s="116" t="s">
        <v>207</v>
      </c>
      <c r="AB76" s="116" t="s">
        <v>207</v>
      </c>
      <c r="AC76" s="116" t="s">
        <v>207</v>
      </c>
      <c r="AD76" s="116" t="s">
        <v>207</v>
      </c>
      <c r="AE76" s="116" t="s">
        <v>207</v>
      </c>
      <c r="AF76" s="116" t="s">
        <v>207</v>
      </c>
      <c r="AG76" s="116" t="s">
        <v>207</v>
      </c>
      <c r="AH76" s="116" t="s">
        <v>207</v>
      </c>
      <c r="AI76" s="116" t="s">
        <v>207</v>
      </c>
      <c r="AJ76" s="116" t="s">
        <v>207</v>
      </c>
      <c r="AK76" s="116" t="s">
        <v>207</v>
      </c>
      <c r="AL76" s="116" t="s">
        <v>207</v>
      </c>
      <c r="AM76" s="116" t="s">
        <v>207</v>
      </c>
      <c r="AN76" s="116" t="s">
        <v>207</v>
      </c>
    </row>
    <row r="77" spans="1:40" s="120" customFormat="1" ht="12.75" customHeight="1">
      <c r="A77" s="179" t="s">
        <v>224</v>
      </c>
      <c r="B77" s="179">
        <v>3</v>
      </c>
      <c r="C77" s="179">
        <v>1</v>
      </c>
      <c r="D77" s="124">
        <v>61</v>
      </c>
      <c r="E77" s="116" t="s">
        <v>207</v>
      </c>
      <c r="F77" s="140" t="s">
        <v>197</v>
      </c>
      <c r="G77" s="141" t="s">
        <v>163</v>
      </c>
      <c r="H77" s="105" t="s">
        <v>164</v>
      </c>
      <c r="I77" s="141" t="s">
        <v>163</v>
      </c>
      <c r="J77" s="116" t="s">
        <v>207</v>
      </c>
      <c r="K77" s="116" t="s">
        <v>207</v>
      </c>
      <c r="L77" s="116" t="s">
        <v>207</v>
      </c>
      <c r="M77" s="116" t="s">
        <v>207</v>
      </c>
      <c r="N77" s="116" t="s">
        <v>207</v>
      </c>
      <c r="O77" s="116" t="s">
        <v>207</v>
      </c>
      <c r="P77" s="116" t="s">
        <v>207</v>
      </c>
      <c r="Q77" s="116" t="s">
        <v>207</v>
      </c>
      <c r="R77" s="116" t="s">
        <v>207</v>
      </c>
      <c r="S77" s="116" t="s">
        <v>207</v>
      </c>
      <c r="T77" s="116" t="s">
        <v>207</v>
      </c>
      <c r="U77" s="116" t="s">
        <v>207</v>
      </c>
      <c r="V77" s="116" t="s">
        <v>207</v>
      </c>
      <c r="W77" s="116" t="s">
        <v>207</v>
      </c>
      <c r="X77" s="116" t="s">
        <v>207</v>
      </c>
      <c r="Y77" s="116" t="s">
        <v>207</v>
      </c>
      <c r="Z77" s="116" t="s">
        <v>207</v>
      </c>
      <c r="AA77" s="115" t="s">
        <v>197</v>
      </c>
      <c r="AB77" s="141" t="s">
        <v>163</v>
      </c>
      <c r="AC77" s="142" t="s">
        <v>163</v>
      </c>
      <c r="AD77" s="138" t="s">
        <v>164</v>
      </c>
      <c r="AE77" s="142" t="s">
        <v>163</v>
      </c>
      <c r="AF77" s="103" t="s">
        <v>0</v>
      </c>
      <c r="AG77" s="142" t="s">
        <v>163</v>
      </c>
      <c r="AH77" s="139" t="s">
        <v>167</v>
      </c>
      <c r="AI77" s="142" t="s">
        <v>163</v>
      </c>
      <c r="AJ77" s="140" t="s">
        <v>197</v>
      </c>
      <c r="AK77" s="116" t="s">
        <v>207</v>
      </c>
      <c r="AL77" s="116" t="s">
        <v>207</v>
      </c>
      <c r="AM77" s="116" t="s">
        <v>207</v>
      </c>
      <c r="AN77" s="116" t="s">
        <v>207</v>
      </c>
    </row>
    <row r="78" spans="1:40" s="120" customFormat="1">
      <c r="A78" s="179"/>
      <c r="B78" s="179"/>
      <c r="C78" s="179"/>
      <c r="D78" s="124">
        <v>62</v>
      </c>
      <c r="E78" s="116" t="s">
        <v>207</v>
      </c>
      <c r="F78" s="141" t="s">
        <v>163</v>
      </c>
      <c r="G78" s="114" t="s">
        <v>165</v>
      </c>
      <c r="H78" s="141" t="s">
        <v>163</v>
      </c>
      <c r="I78" s="113" t="s">
        <v>0</v>
      </c>
      <c r="J78" s="116" t="s">
        <v>207</v>
      </c>
      <c r="K78" s="116" t="s">
        <v>207</v>
      </c>
      <c r="L78" s="116" t="s">
        <v>207</v>
      </c>
      <c r="M78" s="116" t="s">
        <v>207</v>
      </c>
      <c r="N78" s="116" t="s">
        <v>207</v>
      </c>
      <c r="O78" s="116" t="s">
        <v>207</v>
      </c>
      <c r="P78" s="116" t="s">
        <v>207</v>
      </c>
      <c r="Q78" s="116" t="s">
        <v>207</v>
      </c>
      <c r="R78" s="116" t="s">
        <v>207</v>
      </c>
      <c r="S78" s="116" t="s">
        <v>207</v>
      </c>
      <c r="T78" s="116" t="s">
        <v>207</v>
      </c>
      <c r="U78" s="116" t="s">
        <v>207</v>
      </c>
      <c r="V78" s="116" t="s">
        <v>207</v>
      </c>
      <c r="W78" s="116" t="s">
        <v>207</v>
      </c>
      <c r="X78" s="116" t="s">
        <v>207</v>
      </c>
      <c r="Y78" s="116" t="s">
        <v>207</v>
      </c>
      <c r="Z78" s="116" t="s">
        <v>207</v>
      </c>
      <c r="AA78" s="141" t="s">
        <v>163</v>
      </c>
      <c r="AB78" s="142" t="s">
        <v>163</v>
      </c>
      <c r="AC78" s="138" t="s">
        <v>164</v>
      </c>
      <c r="AD78" s="142" t="s">
        <v>163</v>
      </c>
      <c r="AE78" s="103" t="s">
        <v>0</v>
      </c>
      <c r="AF78" s="142" t="s">
        <v>163</v>
      </c>
      <c r="AG78" s="139" t="s">
        <v>167</v>
      </c>
      <c r="AH78" s="142" t="s">
        <v>163</v>
      </c>
      <c r="AI78" s="140" t="s">
        <v>197</v>
      </c>
      <c r="AJ78" s="142" t="s">
        <v>163</v>
      </c>
      <c r="AK78" s="116" t="s">
        <v>207</v>
      </c>
      <c r="AL78" s="116" t="s">
        <v>207</v>
      </c>
      <c r="AM78" s="116" t="s">
        <v>207</v>
      </c>
      <c r="AN78" s="116" t="s">
        <v>207</v>
      </c>
    </row>
    <row r="79" spans="1:40" s="120" customFormat="1">
      <c r="A79" s="179"/>
      <c r="B79" s="179"/>
      <c r="C79" s="179">
        <v>1</v>
      </c>
      <c r="D79" s="124">
        <v>63</v>
      </c>
      <c r="E79" s="116" t="s">
        <v>207</v>
      </c>
      <c r="F79" s="105" t="s">
        <v>164</v>
      </c>
      <c r="G79" s="141" t="s">
        <v>163</v>
      </c>
      <c r="H79" s="113" t="s">
        <v>0</v>
      </c>
      <c r="I79" s="141" t="s">
        <v>163</v>
      </c>
      <c r="J79" s="116" t="s">
        <v>207</v>
      </c>
      <c r="K79" s="116" t="s">
        <v>207</v>
      </c>
      <c r="L79" s="116" t="s">
        <v>207</v>
      </c>
      <c r="M79" s="116" t="s">
        <v>207</v>
      </c>
      <c r="N79" s="116" t="s">
        <v>207</v>
      </c>
      <c r="O79" s="116" t="s">
        <v>207</v>
      </c>
      <c r="P79" s="116" t="s">
        <v>207</v>
      </c>
      <c r="Q79" s="116" t="s">
        <v>207</v>
      </c>
      <c r="R79" s="116" t="s">
        <v>207</v>
      </c>
      <c r="S79" s="116" t="s">
        <v>207</v>
      </c>
      <c r="T79" s="116" t="s">
        <v>207</v>
      </c>
      <c r="U79" s="116" t="s">
        <v>207</v>
      </c>
      <c r="V79" s="116" t="s">
        <v>207</v>
      </c>
      <c r="W79" s="116" t="s">
        <v>207</v>
      </c>
      <c r="X79" s="116" t="s">
        <v>207</v>
      </c>
      <c r="Y79" s="116" t="s">
        <v>207</v>
      </c>
      <c r="Z79" s="116" t="s">
        <v>207</v>
      </c>
      <c r="AA79" s="142" t="s">
        <v>163</v>
      </c>
      <c r="AB79" s="140" t="s">
        <v>197</v>
      </c>
      <c r="AC79" s="142" t="s">
        <v>163</v>
      </c>
      <c r="AD79" s="103" t="s">
        <v>0</v>
      </c>
      <c r="AE79" s="142" t="s">
        <v>163</v>
      </c>
      <c r="AF79" s="141" t="s">
        <v>163</v>
      </c>
      <c r="AG79" s="142" t="s">
        <v>163</v>
      </c>
      <c r="AH79" s="140" t="s">
        <v>197</v>
      </c>
      <c r="AI79" s="142" t="s">
        <v>163</v>
      </c>
      <c r="AJ79" s="103" t="s">
        <v>0</v>
      </c>
      <c r="AK79" s="116" t="s">
        <v>207</v>
      </c>
      <c r="AL79" s="116" t="s">
        <v>207</v>
      </c>
      <c r="AM79" s="116" t="s">
        <v>207</v>
      </c>
      <c r="AN79" s="116" t="s">
        <v>207</v>
      </c>
    </row>
    <row r="80" spans="1:40" s="120" customFormat="1">
      <c r="A80" s="179"/>
      <c r="B80" s="179"/>
      <c r="C80" s="179"/>
      <c r="D80" s="124">
        <v>64</v>
      </c>
      <c r="E80" s="116" t="s">
        <v>207</v>
      </c>
      <c r="F80" s="141" t="s">
        <v>163</v>
      </c>
      <c r="G80" s="113" t="s">
        <v>0</v>
      </c>
      <c r="H80" s="141" t="s">
        <v>163</v>
      </c>
      <c r="I80" s="140" t="s">
        <v>197</v>
      </c>
      <c r="J80" s="116" t="s">
        <v>207</v>
      </c>
      <c r="K80" s="116" t="s">
        <v>207</v>
      </c>
      <c r="L80" s="116" t="s">
        <v>207</v>
      </c>
      <c r="M80" s="116" t="s">
        <v>207</v>
      </c>
      <c r="N80" s="116" t="s">
        <v>207</v>
      </c>
      <c r="O80" s="116" t="s">
        <v>207</v>
      </c>
      <c r="P80" s="116" t="s">
        <v>207</v>
      </c>
      <c r="Q80" s="116" t="s">
        <v>207</v>
      </c>
      <c r="R80" s="116" t="s">
        <v>207</v>
      </c>
      <c r="S80" s="116" t="s">
        <v>207</v>
      </c>
      <c r="T80" s="116" t="s">
        <v>207</v>
      </c>
      <c r="U80" s="116" t="s">
        <v>207</v>
      </c>
      <c r="V80" s="116" t="s">
        <v>207</v>
      </c>
      <c r="W80" s="116" t="s">
        <v>207</v>
      </c>
      <c r="X80" s="116" t="s">
        <v>207</v>
      </c>
      <c r="Y80" s="116" t="s">
        <v>207</v>
      </c>
      <c r="Z80" s="116" t="s">
        <v>207</v>
      </c>
      <c r="AA80" s="138" t="s">
        <v>164</v>
      </c>
      <c r="AB80" s="142" t="s">
        <v>163</v>
      </c>
      <c r="AC80" s="103" t="s">
        <v>0</v>
      </c>
      <c r="AD80" s="142" t="s">
        <v>163</v>
      </c>
      <c r="AE80" s="139" t="s">
        <v>167</v>
      </c>
      <c r="AF80" s="142" t="s">
        <v>163</v>
      </c>
      <c r="AG80" s="140" t="s">
        <v>197</v>
      </c>
      <c r="AH80" s="142" t="s">
        <v>163</v>
      </c>
      <c r="AI80" s="103" t="s">
        <v>0</v>
      </c>
      <c r="AJ80" s="142" t="s">
        <v>163</v>
      </c>
      <c r="AK80" s="116" t="s">
        <v>207</v>
      </c>
      <c r="AL80" s="116" t="s">
        <v>207</v>
      </c>
      <c r="AM80" s="116" t="s">
        <v>207</v>
      </c>
      <c r="AN80" s="116" t="s">
        <v>207</v>
      </c>
    </row>
    <row r="81" spans="1:40" s="120" customFormat="1">
      <c r="A81" s="179"/>
      <c r="B81" s="179"/>
      <c r="C81" s="179">
        <v>1</v>
      </c>
      <c r="D81" s="124">
        <v>65</v>
      </c>
      <c r="E81" s="116" t="s">
        <v>207</v>
      </c>
      <c r="F81" s="113" t="s">
        <v>0</v>
      </c>
      <c r="G81" s="141" t="s">
        <v>163</v>
      </c>
      <c r="H81" s="140" t="s">
        <v>197</v>
      </c>
      <c r="I81" s="141" t="s">
        <v>163</v>
      </c>
      <c r="J81" s="116" t="s">
        <v>207</v>
      </c>
      <c r="K81" s="116" t="s">
        <v>207</v>
      </c>
      <c r="L81" s="116" t="s">
        <v>207</v>
      </c>
      <c r="M81" s="116" t="s">
        <v>207</v>
      </c>
      <c r="N81" s="116" t="s">
        <v>207</v>
      </c>
      <c r="O81" s="116" t="s">
        <v>207</v>
      </c>
      <c r="P81" s="116" t="s">
        <v>207</v>
      </c>
      <c r="Q81" s="116" t="s">
        <v>207</v>
      </c>
      <c r="R81" s="116" t="s">
        <v>207</v>
      </c>
      <c r="S81" s="116" t="s">
        <v>207</v>
      </c>
      <c r="T81" s="116" t="s">
        <v>207</v>
      </c>
      <c r="U81" s="116" t="s">
        <v>207</v>
      </c>
      <c r="V81" s="116" t="s">
        <v>207</v>
      </c>
      <c r="W81" s="116" t="s">
        <v>207</v>
      </c>
      <c r="X81" s="116" t="s">
        <v>207</v>
      </c>
      <c r="Y81" s="116" t="s">
        <v>207</v>
      </c>
      <c r="Z81" s="116" t="s">
        <v>207</v>
      </c>
      <c r="AA81" s="142" t="s">
        <v>163</v>
      </c>
      <c r="AB81" s="103" t="s">
        <v>0</v>
      </c>
      <c r="AC81" s="142" t="s">
        <v>163</v>
      </c>
      <c r="AD81" s="139" t="s">
        <v>167</v>
      </c>
      <c r="AE81" s="142" t="s">
        <v>163</v>
      </c>
      <c r="AF81" s="140" t="s">
        <v>197</v>
      </c>
      <c r="AG81" s="142" t="s">
        <v>163</v>
      </c>
      <c r="AH81" s="103" t="s">
        <v>0</v>
      </c>
      <c r="AI81" s="142" t="s">
        <v>163</v>
      </c>
      <c r="AJ81" s="106" t="s">
        <v>165</v>
      </c>
      <c r="AK81" s="116" t="s">
        <v>207</v>
      </c>
      <c r="AL81" s="116" t="s">
        <v>207</v>
      </c>
      <c r="AM81" s="116" t="s">
        <v>207</v>
      </c>
      <c r="AN81" s="116" t="s">
        <v>207</v>
      </c>
    </row>
    <row r="82" spans="1:40" s="120" customFormat="1">
      <c r="A82" s="179"/>
      <c r="B82" s="179"/>
      <c r="C82" s="179"/>
      <c r="D82" s="124">
        <v>66</v>
      </c>
      <c r="E82" s="116" t="s">
        <v>207</v>
      </c>
      <c r="F82" s="141" t="s">
        <v>163</v>
      </c>
      <c r="G82" s="140" t="s">
        <v>197</v>
      </c>
      <c r="H82" s="141" t="s">
        <v>163</v>
      </c>
      <c r="I82" s="142" t="s">
        <v>163</v>
      </c>
      <c r="J82" s="116" t="s">
        <v>207</v>
      </c>
      <c r="K82" s="116" t="s">
        <v>207</v>
      </c>
      <c r="L82" s="116" t="s">
        <v>207</v>
      </c>
      <c r="M82" s="116" t="s">
        <v>207</v>
      </c>
      <c r="N82" s="116" t="s">
        <v>207</v>
      </c>
      <c r="O82" s="116" t="s">
        <v>207</v>
      </c>
      <c r="P82" s="116" t="s">
        <v>207</v>
      </c>
      <c r="Q82" s="116" t="s">
        <v>207</v>
      </c>
      <c r="R82" s="116" t="s">
        <v>207</v>
      </c>
      <c r="S82" s="116" t="s">
        <v>207</v>
      </c>
      <c r="T82" s="116" t="s">
        <v>207</v>
      </c>
      <c r="U82" s="116" t="s">
        <v>207</v>
      </c>
      <c r="V82" s="116" t="s">
        <v>207</v>
      </c>
      <c r="W82" s="116" t="s">
        <v>207</v>
      </c>
      <c r="X82" s="116" t="s">
        <v>207</v>
      </c>
      <c r="Y82" s="116" t="s">
        <v>207</v>
      </c>
      <c r="Z82" s="116" t="s">
        <v>207</v>
      </c>
      <c r="AA82" s="103" t="s">
        <v>0</v>
      </c>
      <c r="AB82" s="142" t="s">
        <v>163</v>
      </c>
      <c r="AC82" s="139" t="s">
        <v>167</v>
      </c>
      <c r="AD82" s="142" t="s">
        <v>163</v>
      </c>
      <c r="AE82" s="140" t="s">
        <v>197</v>
      </c>
      <c r="AF82" s="142" t="s">
        <v>163</v>
      </c>
      <c r="AG82" s="103" t="s">
        <v>0</v>
      </c>
      <c r="AH82" s="142" t="s">
        <v>163</v>
      </c>
      <c r="AI82" s="106" t="s">
        <v>165</v>
      </c>
      <c r="AJ82" s="142" t="s">
        <v>163</v>
      </c>
      <c r="AK82" s="116" t="s">
        <v>207</v>
      </c>
      <c r="AL82" s="116" t="s">
        <v>207</v>
      </c>
      <c r="AM82" s="116" t="s">
        <v>207</v>
      </c>
      <c r="AN82" s="116" t="s">
        <v>207</v>
      </c>
    </row>
    <row r="83" spans="1:40" s="120" customFormat="1" ht="12.75" customHeight="1">
      <c r="A83" s="179" t="s">
        <v>225</v>
      </c>
      <c r="B83" s="179">
        <v>3</v>
      </c>
      <c r="C83" s="179">
        <v>1</v>
      </c>
      <c r="D83" s="124">
        <v>67</v>
      </c>
      <c r="E83" s="116" t="s">
        <v>207</v>
      </c>
      <c r="F83" s="116" t="s">
        <v>207</v>
      </c>
      <c r="G83" s="116" t="s">
        <v>207</v>
      </c>
      <c r="H83" s="116" t="s">
        <v>207</v>
      </c>
      <c r="I83" s="116" t="s">
        <v>207</v>
      </c>
      <c r="J83" s="116" t="s">
        <v>207</v>
      </c>
      <c r="K83" s="116" t="s">
        <v>207</v>
      </c>
      <c r="L83" s="116" t="s">
        <v>207</v>
      </c>
      <c r="M83" s="116" t="s">
        <v>207</v>
      </c>
      <c r="N83" s="116" t="s">
        <v>207</v>
      </c>
      <c r="O83" s="116" t="s">
        <v>207</v>
      </c>
      <c r="P83" s="116" t="s">
        <v>207</v>
      </c>
      <c r="Q83" s="116" t="s">
        <v>207</v>
      </c>
      <c r="R83" s="116" t="s">
        <v>207</v>
      </c>
      <c r="S83" s="116" t="s">
        <v>207</v>
      </c>
      <c r="T83" s="116" t="s">
        <v>207</v>
      </c>
      <c r="U83" s="116" t="s">
        <v>207</v>
      </c>
      <c r="V83" s="116" t="s">
        <v>207</v>
      </c>
      <c r="W83" s="116" t="s">
        <v>207</v>
      </c>
      <c r="X83" s="116" t="s">
        <v>207</v>
      </c>
      <c r="Y83" s="116" t="s">
        <v>207</v>
      </c>
      <c r="Z83" s="116" t="s">
        <v>207</v>
      </c>
      <c r="AA83" s="142" t="s">
        <v>163</v>
      </c>
      <c r="AB83" s="139" t="s">
        <v>167</v>
      </c>
      <c r="AC83" s="142" t="s">
        <v>163</v>
      </c>
      <c r="AD83" s="140" t="s">
        <v>197</v>
      </c>
      <c r="AE83" s="142" t="s">
        <v>163</v>
      </c>
      <c r="AF83" s="103" t="s">
        <v>0</v>
      </c>
      <c r="AG83" s="142" t="s">
        <v>163</v>
      </c>
      <c r="AH83" s="106" t="s">
        <v>165</v>
      </c>
      <c r="AI83" s="142" t="s">
        <v>163</v>
      </c>
      <c r="AJ83" s="138" t="s">
        <v>164</v>
      </c>
      <c r="AK83" s="116" t="s">
        <v>207</v>
      </c>
      <c r="AL83" s="116" t="s">
        <v>207</v>
      </c>
      <c r="AM83" s="116" t="s">
        <v>207</v>
      </c>
      <c r="AN83" s="116" t="s">
        <v>207</v>
      </c>
    </row>
    <row r="84" spans="1:40" s="120" customFormat="1">
      <c r="A84" s="179"/>
      <c r="B84" s="179"/>
      <c r="C84" s="179"/>
      <c r="D84" s="124">
        <v>68</v>
      </c>
      <c r="E84" s="116" t="s">
        <v>207</v>
      </c>
      <c r="F84" s="116" t="s">
        <v>207</v>
      </c>
      <c r="G84" s="116" t="s">
        <v>207</v>
      </c>
      <c r="H84" s="116" t="s">
        <v>207</v>
      </c>
      <c r="I84" s="116" t="s">
        <v>207</v>
      </c>
      <c r="J84" s="116" t="s">
        <v>207</v>
      </c>
      <c r="K84" s="116" t="s">
        <v>207</v>
      </c>
      <c r="L84" s="116" t="s">
        <v>207</v>
      </c>
      <c r="M84" s="116" t="s">
        <v>207</v>
      </c>
      <c r="N84" s="116" t="s">
        <v>207</v>
      </c>
      <c r="O84" s="116" t="s">
        <v>207</v>
      </c>
      <c r="P84" s="116" t="s">
        <v>207</v>
      </c>
      <c r="Q84" s="116" t="s">
        <v>207</v>
      </c>
      <c r="R84" s="116" t="s">
        <v>207</v>
      </c>
      <c r="S84" s="116" t="s">
        <v>207</v>
      </c>
      <c r="T84" s="116" t="s">
        <v>207</v>
      </c>
      <c r="U84" s="116" t="s">
        <v>207</v>
      </c>
      <c r="V84" s="116" t="s">
        <v>207</v>
      </c>
      <c r="W84" s="116" t="s">
        <v>207</v>
      </c>
      <c r="X84" s="116" t="s">
        <v>207</v>
      </c>
      <c r="Y84" s="116" t="s">
        <v>207</v>
      </c>
      <c r="Z84" s="116" t="s">
        <v>207</v>
      </c>
      <c r="AA84" s="143" t="s">
        <v>230</v>
      </c>
      <c r="AB84" s="142" t="s">
        <v>163</v>
      </c>
      <c r="AC84" s="140" t="s">
        <v>197</v>
      </c>
      <c r="AD84" s="142" t="s">
        <v>163</v>
      </c>
      <c r="AE84" s="103" t="s">
        <v>0</v>
      </c>
      <c r="AF84" s="142" t="s">
        <v>163</v>
      </c>
      <c r="AG84" s="106" t="s">
        <v>165</v>
      </c>
      <c r="AH84" s="142" t="s">
        <v>163</v>
      </c>
      <c r="AI84" s="138" t="s">
        <v>164</v>
      </c>
      <c r="AJ84" s="142" t="s">
        <v>163</v>
      </c>
      <c r="AK84" s="116" t="s">
        <v>207</v>
      </c>
      <c r="AL84" s="116" t="s">
        <v>207</v>
      </c>
      <c r="AM84" s="116" t="s">
        <v>207</v>
      </c>
      <c r="AN84" s="116" t="s">
        <v>207</v>
      </c>
    </row>
    <row r="85" spans="1:40" s="120" customFormat="1">
      <c r="A85" s="179"/>
      <c r="B85" s="179"/>
      <c r="C85" s="179">
        <v>1</v>
      </c>
      <c r="D85" s="124">
        <v>69</v>
      </c>
      <c r="E85" s="116" t="s">
        <v>207</v>
      </c>
      <c r="F85" s="116" t="s">
        <v>207</v>
      </c>
      <c r="G85" s="116" t="s">
        <v>207</v>
      </c>
      <c r="H85" s="116" t="s">
        <v>207</v>
      </c>
      <c r="I85" s="116" t="s">
        <v>207</v>
      </c>
      <c r="J85" s="116" t="s">
        <v>207</v>
      </c>
      <c r="K85" s="116" t="s">
        <v>207</v>
      </c>
      <c r="L85" s="116" t="s">
        <v>207</v>
      </c>
      <c r="M85" s="116" t="s">
        <v>207</v>
      </c>
      <c r="N85" s="116" t="s">
        <v>207</v>
      </c>
      <c r="O85" s="116" t="s">
        <v>207</v>
      </c>
      <c r="P85" s="116" t="s">
        <v>207</v>
      </c>
      <c r="Q85" s="116" t="s">
        <v>207</v>
      </c>
      <c r="R85" s="116" t="s">
        <v>207</v>
      </c>
      <c r="S85" s="116" t="s">
        <v>207</v>
      </c>
      <c r="T85" s="116" t="s">
        <v>207</v>
      </c>
      <c r="U85" s="116" t="s">
        <v>207</v>
      </c>
      <c r="V85" s="116" t="s">
        <v>207</v>
      </c>
      <c r="W85" s="116" t="s">
        <v>207</v>
      </c>
      <c r="X85" s="116" t="s">
        <v>207</v>
      </c>
      <c r="Y85" s="116" t="s">
        <v>207</v>
      </c>
      <c r="Z85" s="116" t="s">
        <v>207</v>
      </c>
      <c r="AA85" s="142" t="s">
        <v>163</v>
      </c>
      <c r="AB85" s="140" t="s">
        <v>197</v>
      </c>
      <c r="AC85" s="142" t="s">
        <v>163</v>
      </c>
      <c r="AD85" s="103" t="s">
        <v>0</v>
      </c>
      <c r="AE85" s="142" t="s">
        <v>163</v>
      </c>
      <c r="AF85" s="106" t="s">
        <v>165</v>
      </c>
      <c r="AG85" s="142" t="s">
        <v>163</v>
      </c>
      <c r="AH85" s="138" t="s">
        <v>164</v>
      </c>
      <c r="AI85" s="142" t="s">
        <v>163</v>
      </c>
      <c r="AJ85" s="103" t="s">
        <v>0</v>
      </c>
      <c r="AK85" s="116" t="s">
        <v>207</v>
      </c>
      <c r="AL85" s="116" t="s">
        <v>207</v>
      </c>
      <c r="AM85" s="116" t="s">
        <v>207</v>
      </c>
      <c r="AN85" s="116" t="s">
        <v>207</v>
      </c>
    </row>
    <row r="86" spans="1:40" s="120" customFormat="1">
      <c r="A86" s="179"/>
      <c r="B86" s="179"/>
      <c r="C86" s="179"/>
      <c r="D86" s="124">
        <v>70</v>
      </c>
      <c r="E86" s="116" t="s">
        <v>207</v>
      </c>
      <c r="F86" s="116" t="s">
        <v>207</v>
      </c>
      <c r="G86" s="116" t="s">
        <v>207</v>
      </c>
      <c r="H86" s="116" t="s">
        <v>207</v>
      </c>
      <c r="I86" s="116" t="s">
        <v>207</v>
      </c>
      <c r="J86" s="116" t="s">
        <v>207</v>
      </c>
      <c r="K86" s="116" t="s">
        <v>207</v>
      </c>
      <c r="L86" s="116" t="s">
        <v>207</v>
      </c>
      <c r="M86" s="116" t="s">
        <v>207</v>
      </c>
      <c r="N86" s="116" t="s">
        <v>207</v>
      </c>
      <c r="O86" s="116" t="s">
        <v>207</v>
      </c>
      <c r="P86" s="116" t="s">
        <v>207</v>
      </c>
      <c r="Q86" s="116" t="s">
        <v>207</v>
      </c>
      <c r="R86" s="116" t="s">
        <v>207</v>
      </c>
      <c r="S86" s="116" t="s">
        <v>207</v>
      </c>
      <c r="T86" s="116" t="s">
        <v>207</v>
      </c>
      <c r="U86" s="116" t="s">
        <v>207</v>
      </c>
      <c r="V86" s="116" t="s">
        <v>207</v>
      </c>
      <c r="W86" s="116" t="s">
        <v>207</v>
      </c>
      <c r="X86" s="116" t="s">
        <v>207</v>
      </c>
      <c r="Y86" s="116" t="s">
        <v>207</v>
      </c>
      <c r="Z86" s="116" t="s">
        <v>207</v>
      </c>
      <c r="AA86" s="140" t="s">
        <v>197</v>
      </c>
      <c r="AB86" s="142" t="s">
        <v>163</v>
      </c>
      <c r="AC86" s="103" t="s">
        <v>0</v>
      </c>
      <c r="AD86" s="142" t="s">
        <v>163</v>
      </c>
      <c r="AE86" s="106" t="s">
        <v>165</v>
      </c>
      <c r="AF86" s="142" t="s">
        <v>163</v>
      </c>
      <c r="AG86" s="138" t="s">
        <v>164</v>
      </c>
      <c r="AH86" s="142" t="s">
        <v>163</v>
      </c>
      <c r="AI86" s="103" t="s">
        <v>0</v>
      </c>
      <c r="AJ86" s="142" t="s">
        <v>163</v>
      </c>
      <c r="AK86" s="116" t="s">
        <v>207</v>
      </c>
      <c r="AL86" s="116" t="s">
        <v>207</v>
      </c>
      <c r="AM86" s="116" t="s">
        <v>207</v>
      </c>
      <c r="AN86" s="116" t="s">
        <v>207</v>
      </c>
    </row>
    <row r="87" spans="1:40" s="120" customFormat="1">
      <c r="A87" s="179"/>
      <c r="B87" s="179"/>
      <c r="C87" s="179">
        <v>1</v>
      </c>
      <c r="D87" s="124">
        <v>71</v>
      </c>
      <c r="E87" s="116" t="s">
        <v>207</v>
      </c>
      <c r="F87" s="116" t="s">
        <v>207</v>
      </c>
      <c r="G87" s="116" t="s">
        <v>207</v>
      </c>
      <c r="H87" s="116" t="s">
        <v>207</v>
      </c>
      <c r="I87" s="116" t="s">
        <v>207</v>
      </c>
      <c r="J87" s="116" t="s">
        <v>207</v>
      </c>
      <c r="K87" s="116" t="s">
        <v>207</v>
      </c>
      <c r="L87" s="116" t="s">
        <v>207</v>
      </c>
      <c r="M87" s="116" t="s">
        <v>207</v>
      </c>
      <c r="N87" s="116" t="s">
        <v>207</v>
      </c>
      <c r="O87" s="116" t="s">
        <v>207</v>
      </c>
      <c r="P87" s="116" t="s">
        <v>207</v>
      </c>
      <c r="Q87" s="116" t="s">
        <v>207</v>
      </c>
      <c r="R87" s="116" t="s">
        <v>207</v>
      </c>
      <c r="S87" s="116" t="s">
        <v>207</v>
      </c>
      <c r="T87" s="116" t="s">
        <v>207</v>
      </c>
      <c r="U87" s="116" t="s">
        <v>207</v>
      </c>
      <c r="V87" s="116" t="s">
        <v>207</v>
      </c>
      <c r="W87" s="116" t="s">
        <v>207</v>
      </c>
      <c r="X87" s="116" t="s">
        <v>207</v>
      </c>
      <c r="Y87" s="116" t="s">
        <v>207</v>
      </c>
      <c r="Z87" s="116" t="s">
        <v>207</v>
      </c>
      <c r="AA87" s="142" t="s">
        <v>163</v>
      </c>
      <c r="AB87" s="103" t="s">
        <v>0</v>
      </c>
      <c r="AC87" s="142" t="s">
        <v>163</v>
      </c>
      <c r="AD87" s="106" t="s">
        <v>165</v>
      </c>
      <c r="AE87" s="142" t="s">
        <v>163</v>
      </c>
      <c r="AF87" s="138" t="s">
        <v>164</v>
      </c>
      <c r="AG87" s="142" t="s">
        <v>163</v>
      </c>
      <c r="AH87" s="140" t="s">
        <v>197</v>
      </c>
      <c r="AI87" s="142" t="s">
        <v>163</v>
      </c>
      <c r="AJ87" s="139" t="s">
        <v>167</v>
      </c>
      <c r="AK87" s="116" t="s">
        <v>207</v>
      </c>
      <c r="AL87" s="116" t="s">
        <v>207</v>
      </c>
      <c r="AM87" s="116" t="s">
        <v>207</v>
      </c>
      <c r="AN87" s="116" t="s">
        <v>207</v>
      </c>
    </row>
    <row r="88" spans="1:40" s="120" customFormat="1">
      <c r="A88" s="179"/>
      <c r="B88" s="179"/>
      <c r="C88" s="179"/>
      <c r="D88" s="124">
        <v>72</v>
      </c>
      <c r="E88" s="116" t="s">
        <v>207</v>
      </c>
      <c r="F88" s="116" t="s">
        <v>207</v>
      </c>
      <c r="G88" s="116" t="s">
        <v>207</v>
      </c>
      <c r="H88" s="116" t="s">
        <v>207</v>
      </c>
      <c r="I88" s="116" t="s">
        <v>207</v>
      </c>
      <c r="J88" s="116" t="s">
        <v>207</v>
      </c>
      <c r="K88" s="116" t="s">
        <v>207</v>
      </c>
      <c r="L88" s="116" t="s">
        <v>207</v>
      </c>
      <c r="M88" s="116" t="s">
        <v>207</v>
      </c>
      <c r="N88" s="116" t="s">
        <v>207</v>
      </c>
      <c r="O88" s="116" t="s">
        <v>207</v>
      </c>
      <c r="P88" s="116" t="s">
        <v>207</v>
      </c>
      <c r="Q88" s="116" t="s">
        <v>207</v>
      </c>
      <c r="R88" s="116" t="s">
        <v>207</v>
      </c>
      <c r="S88" s="116" t="s">
        <v>207</v>
      </c>
      <c r="T88" s="116" t="s">
        <v>207</v>
      </c>
      <c r="U88" s="116" t="s">
        <v>207</v>
      </c>
      <c r="V88" s="116" t="s">
        <v>207</v>
      </c>
      <c r="W88" s="116" t="s">
        <v>207</v>
      </c>
      <c r="X88" s="116" t="s">
        <v>207</v>
      </c>
      <c r="Y88" s="116" t="s">
        <v>207</v>
      </c>
      <c r="Z88" s="116" t="s">
        <v>207</v>
      </c>
      <c r="AA88" s="103" t="s">
        <v>0</v>
      </c>
      <c r="AB88" s="142" t="s">
        <v>163</v>
      </c>
      <c r="AC88" s="106" t="s">
        <v>165</v>
      </c>
      <c r="AD88" s="142" t="s">
        <v>163</v>
      </c>
      <c r="AE88" s="138" t="s">
        <v>164</v>
      </c>
      <c r="AF88" s="142" t="s">
        <v>163</v>
      </c>
      <c r="AG88" s="103" t="s">
        <v>0</v>
      </c>
      <c r="AH88" s="142" t="s">
        <v>163</v>
      </c>
      <c r="AI88" s="139" t="s">
        <v>167</v>
      </c>
      <c r="AJ88" s="141" t="s">
        <v>163</v>
      </c>
      <c r="AK88" s="116" t="s">
        <v>207</v>
      </c>
      <c r="AL88" s="116" t="s">
        <v>207</v>
      </c>
      <c r="AM88" s="116" t="s">
        <v>207</v>
      </c>
      <c r="AN88" s="116" t="s">
        <v>207</v>
      </c>
    </row>
    <row r="89" spans="1:40" s="120" customFormat="1" ht="12.75" customHeight="1">
      <c r="A89" s="179" t="s">
        <v>226</v>
      </c>
      <c r="B89" s="179">
        <v>3</v>
      </c>
      <c r="C89" s="179">
        <v>1</v>
      </c>
      <c r="D89" s="124">
        <v>73</v>
      </c>
      <c r="E89" s="116" t="s">
        <v>207</v>
      </c>
      <c r="F89" s="116" t="s">
        <v>207</v>
      </c>
      <c r="G89" s="116" t="s">
        <v>207</v>
      </c>
      <c r="H89" s="116" t="s">
        <v>207</v>
      </c>
      <c r="I89" s="116" t="s">
        <v>207</v>
      </c>
      <c r="J89" s="116" t="s">
        <v>207</v>
      </c>
      <c r="K89" s="116" t="s">
        <v>207</v>
      </c>
      <c r="L89" s="116" t="s">
        <v>207</v>
      </c>
      <c r="M89" s="116" t="s">
        <v>207</v>
      </c>
      <c r="N89" s="116" t="s">
        <v>207</v>
      </c>
      <c r="O89" s="116" t="s">
        <v>207</v>
      </c>
      <c r="P89" s="116" t="s">
        <v>207</v>
      </c>
      <c r="Q89" s="116" t="s">
        <v>207</v>
      </c>
      <c r="R89" s="116" t="s">
        <v>207</v>
      </c>
      <c r="S89" s="116" t="s">
        <v>207</v>
      </c>
      <c r="T89" s="116" t="s">
        <v>207</v>
      </c>
      <c r="U89" s="116" t="s">
        <v>207</v>
      </c>
      <c r="V89" s="116" t="s">
        <v>207</v>
      </c>
      <c r="W89" s="116" t="s">
        <v>207</v>
      </c>
      <c r="X89" s="116" t="s">
        <v>207</v>
      </c>
      <c r="Y89" s="116" t="s">
        <v>207</v>
      </c>
      <c r="Z89" s="116" t="s">
        <v>207</v>
      </c>
      <c r="AA89" s="116" t="s">
        <v>207</v>
      </c>
      <c r="AB89" s="116" t="s">
        <v>207</v>
      </c>
      <c r="AC89" s="116" t="s">
        <v>207</v>
      </c>
      <c r="AD89" s="116" t="s">
        <v>207</v>
      </c>
      <c r="AE89" s="116" t="s">
        <v>207</v>
      </c>
      <c r="AF89" s="116" t="s">
        <v>207</v>
      </c>
      <c r="AG89" s="116" t="s">
        <v>207</v>
      </c>
      <c r="AH89" s="116" t="s">
        <v>207</v>
      </c>
      <c r="AI89" s="116" t="s">
        <v>207</v>
      </c>
      <c r="AJ89" s="116" t="s">
        <v>207</v>
      </c>
      <c r="AK89" s="116" t="s">
        <v>207</v>
      </c>
      <c r="AL89" s="116" t="s">
        <v>207</v>
      </c>
      <c r="AM89" s="116" t="s">
        <v>207</v>
      </c>
      <c r="AN89" s="116" t="s">
        <v>207</v>
      </c>
    </row>
    <row r="90" spans="1:40" s="120" customFormat="1">
      <c r="A90" s="179"/>
      <c r="B90" s="179"/>
      <c r="C90" s="179"/>
      <c r="D90" s="124">
        <v>74</v>
      </c>
      <c r="E90" s="116" t="s">
        <v>207</v>
      </c>
      <c r="F90" s="116" t="s">
        <v>207</v>
      </c>
      <c r="G90" s="116" t="s">
        <v>207</v>
      </c>
      <c r="H90" s="116" t="s">
        <v>207</v>
      </c>
      <c r="I90" s="116" t="s">
        <v>207</v>
      </c>
      <c r="J90" s="116" t="s">
        <v>207</v>
      </c>
      <c r="K90" s="116" t="s">
        <v>207</v>
      </c>
      <c r="L90" s="116" t="s">
        <v>207</v>
      </c>
      <c r="M90" s="116" t="s">
        <v>207</v>
      </c>
      <c r="N90" s="116" t="s">
        <v>207</v>
      </c>
      <c r="O90" s="116" t="s">
        <v>207</v>
      </c>
      <c r="P90" s="116" t="s">
        <v>207</v>
      </c>
      <c r="Q90" s="116" t="s">
        <v>207</v>
      </c>
      <c r="R90" s="116" t="s">
        <v>207</v>
      </c>
      <c r="S90" s="116" t="s">
        <v>207</v>
      </c>
      <c r="T90" s="116" t="s">
        <v>207</v>
      </c>
      <c r="U90" s="116" t="s">
        <v>207</v>
      </c>
      <c r="V90" s="116" t="s">
        <v>207</v>
      </c>
      <c r="W90" s="116" t="s">
        <v>207</v>
      </c>
      <c r="X90" s="116" t="s">
        <v>207</v>
      </c>
      <c r="Y90" s="116" t="s">
        <v>207</v>
      </c>
      <c r="Z90" s="116" t="s">
        <v>207</v>
      </c>
      <c r="AA90" s="116" t="s">
        <v>207</v>
      </c>
      <c r="AB90" s="116" t="s">
        <v>207</v>
      </c>
      <c r="AC90" s="116" t="s">
        <v>207</v>
      </c>
      <c r="AD90" s="116" t="s">
        <v>207</v>
      </c>
      <c r="AE90" s="116" t="s">
        <v>207</v>
      </c>
      <c r="AF90" s="116" t="s">
        <v>207</v>
      </c>
      <c r="AG90" s="116" t="s">
        <v>207</v>
      </c>
      <c r="AH90" s="116" t="s">
        <v>207</v>
      </c>
      <c r="AI90" s="116" t="s">
        <v>207</v>
      </c>
      <c r="AJ90" s="116" t="s">
        <v>207</v>
      </c>
      <c r="AK90" s="116" t="s">
        <v>207</v>
      </c>
      <c r="AL90" s="116" t="s">
        <v>207</v>
      </c>
      <c r="AM90" s="116" t="s">
        <v>207</v>
      </c>
      <c r="AN90" s="116" t="s">
        <v>207</v>
      </c>
    </row>
    <row r="91" spans="1:40" s="120" customFormat="1">
      <c r="A91" s="179"/>
      <c r="B91" s="179"/>
      <c r="C91" s="179">
        <v>1</v>
      </c>
      <c r="D91" s="124">
        <v>75</v>
      </c>
      <c r="E91" s="116" t="s">
        <v>207</v>
      </c>
      <c r="F91" s="116" t="s">
        <v>207</v>
      </c>
      <c r="G91" s="116" t="s">
        <v>207</v>
      </c>
      <c r="H91" s="116" t="s">
        <v>207</v>
      </c>
      <c r="I91" s="116" t="s">
        <v>207</v>
      </c>
      <c r="J91" s="116" t="s">
        <v>207</v>
      </c>
      <c r="K91" s="116" t="s">
        <v>207</v>
      </c>
      <c r="L91" s="116" t="s">
        <v>207</v>
      </c>
      <c r="M91" s="116" t="s">
        <v>207</v>
      </c>
      <c r="N91" s="116" t="s">
        <v>207</v>
      </c>
      <c r="O91" s="116" t="s">
        <v>207</v>
      </c>
      <c r="P91" s="116" t="s">
        <v>207</v>
      </c>
      <c r="Q91" s="116" t="s">
        <v>207</v>
      </c>
      <c r="R91" s="116" t="s">
        <v>207</v>
      </c>
      <c r="S91" s="116" t="s">
        <v>207</v>
      </c>
      <c r="T91" s="116" t="s">
        <v>207</v>
      </c>
      <c r="U91" s="116" t="s">
        <v>207</v>
      </c>
      <c r="V91" s="116" t="s">
        <v>207</v>
      </c>
      <c r="W91" s="116" t="s">
        <v>207</v>
      </c>
      <c r="X91" s="116" t="s">
        <v>207</v>
      </c>
      <c r="Y91" s="116" t="s">
        <v>207</v>
      </c>
      <c r="Z91" s="116" t="s">
        <v>207</v>
      </c>
      <c r="AA91" s="116" t="s">
        <v>207</v>
      </c>
      <c r="AB91" s="116" t="s">
        <v>207</v>
      </c>
      <c r="AC91" s="116" t="s">
        <v>207</v>
      </c>
      <c r="AD91" s="116" t="s">
        <v>207</v>
      </c>
      <c r="AE91" s="116" t="s">
        <v>207</v>
      </c>
      <c r="AF91" s="116" t="s">
        <v>207</v>
      </c>
      <c r="AG91" s="116" t="s">
        <v>207</v>
      </c>
      <c r="AH91" s="116" t="s">
        <v>207</v>
      </c>
      <c r="AI91" s="116" t="s">
        <v>207</v>
      </c>
      <c r="AJ91" s="116" t="s">
        <v>207</v>
      </c>
      <c r="AK91" s="116" t="s">
        <v>207</v>
      </c>
      <c r="AL91" s="116" t="s">
        <v>207</v>
      </c>
      <c r="AM91" s="116" t="s">
        <v>207</v>
      </c>
      <c r="AN91" s="116" t="s">
        <v>207</v>
      </c>
    </row>
    <row r="92" spans="1:40" s="120" customFormat="1">
      <c r="A92" s="179"/>
      <c r="B92" s="179"/>
      <c r="C92" s="179"/>
      <c r="D92" s="124">
        <v>76</v>
      </c>
      <c r="E92" s="116" t="s">
        <v>207</v>
      </c>
      <c r="F92" s="116" t="s">
        <v>207</v>
      </c>
      <c r="G92" s="116" t="s">
        <v>207</v>
      </c>
      <c r="H92" s="116" t="s">
        <v>207</v>
      </c>
      <c r="I92" s="116" t="s">
        <v>207</v>
      </c>
      <c r="J92" s="116" t="s">
        <v>207</v>
      </c>
      <c r="K92" s="116" t="s">
        <v>207</v>
      </c>
      <c r="L92" s="116" t="s">
        <v>207</v>
      </c>
      <c r="M92" s="116" t="s">
        <v>207</v>
      </c>
      <c r="N92" s="116" t="s">
        <v>207</v>
      </c>
      <c r="O92" s="116" t="s">
        <v>207</v>
      </c>
      <c r="P92" s="116" t="s">
        <v>207</v>
      </c>
      <c r="Q92" s="116" t="s">
        <v>207</v>
      </c>
      <c r="R92" s="116" t="s">
        <v>207</v>
      </c>
      <c r="S92" s="116" t="s">
        <v>207</v>
      </c>
      <c r="T92" s="116" t="s">
        <v>207</v>
      </c>
      <c r="U92" s="116" t="s">
        <v>207</v>
      </c>
      <c r="V92" s="116" t="s">
        <v>207</v>
      </c>
      <c r="W92" s="116" t="s">
        <v>207</v>
      </c>
      <c r="X92" s="116" t="s">
        <v>207</v>
      </c>
      <c r="Y92" s="116" t="s">
        <v>207</v>
      </c>
      <c r="Z92" s="116" t="s">
        <v>207</v>
      </c>
      <c r="AA92" s="116" t="s">
        <v>207</v>
      </c>
      <c r="AB92" s="116" t="s">
        <v>207</v>
      </c>
      <c r="AC92" s="116" t="s">
        <v>207</v>
      </c>
      <c r="AD92" s="116" t="s">
        <v>207</v>
      </c>
      <c r="AE92" s="116" t="s">
        <v>207</v>
      </c>
      <c r="AF92" s="116" t="s">
        <v>207</v>
      </c>
      <c r="AG92" s="116" t="s">
        <v>207</v>
      </c>
      <c r="AH92" s="116" t="s">
        <v>207</v>
      </c>
      <c r="AI92" s="116" t="s">
        <v>207</v>
      </c>
      <c r="AJ92" s="116" t="s">
        <v>207</v>
      </c>
      <c r="AK92" s="116" t="s">
        <v>207</v>
      </c>
      <c r="AL92" s="116" t="s">
        <v>207</v>
      </c>
      <c r="AM92" s="116" t="s">
        <v>207</v>
      </c>
      <c r="AN92" s="116" t="s">
        <v>207</v>
      </c>
    </row>
    <row r="93" spans="1:40" s="120" customFormat="1">
      <c r="A93" s="179"/>
      <c r="B93" s="179"/>
      <c r="C93" s="179">
        <v>1</v>
      </c>
      <c r="D93" s="124">
        <v>77</v>
      </c>
      <c r="E93" s="116" t="s">
        <v>207</v>
      </c>
      <c r="F93" s="116" t="s">
        <v>207</v>
      </c>
      <c r="G93" s="116" t="s">
        <v>207</v>
      </c>
      <c r="H93" s="116" t="s">
        <v>207</v>
      </c>
      <c r="I93" s="116" t="s">
        <v>207</v>
      </c>
      <c r="J93" s="116" t="s">
        <v>207</v>
      </c>
      <c r="K93" s="116" t="s">
        <v>207</v>
      </c>
      <c r="L93" s="116" t="s">
        <v>207</v>
      </c>
      <c r="M93" s="116" t="s">
        <v>207</v>
      </c>
      <c r="N93" s="116" t="s">
        <v>207</v>
      </c>
      <c r="O93" s="116" t="s">
        <v>207</v>
      </c>
      <c r="P93" s="116" t="s">
        <v>207</v>
      </c>
      <c r="Q93" s="116" t="s">
        <v>207</v>
      </c>
      <c r="R93" s="116" t="s">
        <v>207</v>
      </c>
      <c r="S93" s="116" t="s">
        <v>207</v>
      </c>
      <c r="T93" s="116" t="s">
        <v>207</v>
      </c>
      <c r="U93" s="116" t="s">
        <v>207</v>
      </c>
      <c r="V93" s="116" t="s">
        <v>207</v>
      </c>
      <c r="W93" s="116" t="s">
        <v>207</v>
      </c>
      <c r="X93" s="116" t="s">
        <v>207</v>
      </c>
      <c r="Y93" s="116" t="s">
        <v>207</v>
      </c>
      <c r="Z93" s="116" t="s">
        <v>207</v>
      </c>
      <c r="AA93" s="116" t="s">
        <v>207</v>
      </c>
      <c r="AB93" s="116" t="s">
        <v>207</v>
      </c>
      <c r="AC93" s="116" t="s">
        <v>207</v>
      </c>
      <c r="AD93" s="116" t="s">
        <v>207</v>
      </c>
      <c r="AE93" s="116" t="s">
        <v>207</v>
      </c>
      <c r="AF93" s="116" t="s">
        <v>207</v>
      </c>
      <c r="AG93" s="116" t="s">
        <v>207</v>
      </c>
      <c r="AH93" s="116" t="s">
        <v>207</v>
      </c>
      <c r="AI93" s="116" t="s">
        <v>207</v>
      </c>
      <c r="AJ93" s="116" t="s">
        <v>207</v>
      </c>
      <c r="AK93" s="116" t="s">
        <v>207</v>
      </c>
      <c r="AL93" s="116" t="s">
        <v>207</v>
      </c>
      <c r="AM93" s="116" t="s">
        <v>207</v>
      </c>
      <c r="AN93" s="116" t="s">
        <v>207</v>
      </c>
    </row>
    <row r="94" spans="1:40" s="120" customFormat="1">
      <c r="A94" s="179"/>
      <c r="B94" s="179"/>
      <c r="C94" s="179"/>
      <c r="D94" s="124">
        <v>78</v>
      </c>
      <c r="E94" s="116" t="s">
        <v>207</v>
      </c>
      <c r="F94" s="116" t="s">
        <v>207</v>
      </c>
      <c r="G94" s="116" t="s">
        <v>207</v>
      </c>
      <c r="H94" s="116" t="s">
        <v>207</v>
      </c>
      <c r="I94" s="116" t="s">
        <v>207</v>
      </c>
      <c r="J94" s="116" t="s">
        <v>207</v>
      </c>
      <c r="K94" s="116" t="s">
        <v>207</v>
      </c>
      <c r="L94" s="116" t="s">
        <v>207</v>
      </c>
      <c r="M94" s="116" t="s">
        <v>207</v>
      </c>
      <c r="N94" s="116" t="s">
        <v>207</v>
      </c>
      <c r="O94" s="116" t="s">
        <v>207</v>
      </c>
      <c r="P94" s="116" t="s">
        <v>207</v>
      </c>
      <c r="Q94" s="116" t="s">
        <v>207</v>
      </c>
      <c r="R94" s="116" t="s">
        <v>207</v>
      </c>
      <c r="S94" s="116" t="s">
        <v>207</v>
      </c>
      <c r="T94" s="116" t="s">
        <v>207</v>
      </c>
      <c r="U94" s="116" t="s">
        <v>207</v>
      </c>
      <c r="V94" s="116" t="s">
        <v>207</v>
      </c>
      <c r="W94" s="116" t="s">
        <v>207</v>
      </c>
      <c r="X94" s="116" t="s">
        <v>207</v>
      </c>
      <c r="Y94" s="116" t="s">
        <v>207</v>
      </c>
      <c r="Z94" s="116" t="s">
        <v>207</v>
      </c>
      <c r="AA94" s="116" t="s">
        <v>207</v>
      </c>
      <c r="AB94" s="116" t="s">
        <v>207</v>
      </c>
      <c r="AC94" s="116" t="s">
        <v>207</v>
      </c>
      <c r="AD94" s="116" t="s">
        <v>207</v>
      </c>
      <c r="AE94" s="116" t="s">
        <v>207</v>
      </c>
      <c r="AF94" s="116" t="s">
        <v>207</v>
      </c>
      <c r="AG94" s="116" t="s">
        <v>207</v>
      </c>
      <c r="AH94" s="116" t="s">
        <v>207</v>
      </c>
      <c r="AI94" s="116" t="s">
        <v>207</v>
      </c>
      <c r="AJ94" s="116" t="s">
        <v>207</v>
      </c>
      <c r="AK94" s="116" t="s">
        <v>207</v>
      </c>
      <c r="AL94" s="116" t="s">
        <v>207</v>
      </c>
      <c r="AM94" s="116" t="s">
        <v>207</v>
      </c>
      <c r="AN94" s="116" t="s">
        <v>207</v>
      </c>
    </row>
    <row r="95" spans="1:40" s="120" customFormat="1" ht="12.75" customHeight="1">
      <c r="A95" s="179" t="s">
        <v>227</v>
      </c>
      <c r="B95" s="179">
        <v>3</v>
      </c>
      <c r="C95" s="179">
        <v>1</v>
      </c>
      <c r="D95" s="124">
        <v>79</v>
      </c>
      <c r="E95" s="116" t="s">
        <v>207</v>
      </c>
      <c r="F95" s="116" t="s">
        <v>207</v>
      </c>
      <c r="G95" s="116" t="s">
        <v>207</v>
      </c>
      <c r="H95" s="116" t="s">
        <v>207</v>
      </c>
      <c r="I95" s="116" t="s">
        <v>207</v>
      </c>
      <c r="J95" s="116" t="s">
        <v>207</v>
      </c>
      <c r="K95" s="116" t="s">
        <v>207</v>
      </c>
      <c r="L95" s="116" t="s">
        <v>207</v>
      </c>
      <c r="M95" s="116" t="s">
        <v>207</v>
      </c>
      <c r="N95" s="116" t="s">
        <v>207</v>
      </c>
      <c r="O95" s="116" t="s">
        <v>207</v>
      </c>
      <c r="P95" s="116" t="s">
        <v>207</v>
      </c>
      <c r="Q95" s="116" t="s">
        <v>207</v>
      </c>
      <c r="R95" s="116" t="s">
        <v>207</v>
      </c>
      <c r="S95" s="116" t="s">
        <v>207</v>
      </c>
      <c r="T95" s="116" t="s">
        <v>207</v>
      </c>
      <c r="U95" s="116" t="s">
        <v>207</v>
      </c>
      <c r="V95" s="116" t="s">
        <v>207</v>
      </c>
      <c r="W95" s="116" t="s">
        <v>207</v>
      </c>
      <c r="X95" s="116" t="s">
        <v>207</v>
      </c>
      <c r="Y95" s="116" t="s">
        <v>207</v>
      </c>
      <c r="Z95" s="116" t="s">
        <v>207</v>
      </c>
      <c r="AA95" s="116" t="s">
        <v>207</v>
      </c>
      <c r="AB95" s="116" t="s">
        <v>207</v>
      </c>
      <c r="AC95" s="116" t="s">
        <v>207</v>
      </c>
      <c r="AD95" s="116" t="s">
        <v>207</v>
      </c>
      <c r="AE95" s="116" t="s">
        <v>207</v>
      </c>
      <c r="AF95" s="116" t="s">
        <v>207</v>
      </c>
      <c r="AG95" s="116" t="s">
        <v>207</v>
      </c>
      <c r="AH95" s="116" t="s">
        <v>207</v>
      </c>
      <c r="AI95" s="116" t="s">
        <v>207</v>
      </c>
      <c r="AJ95" s="116" t="s">
        <v>207</v>
      </c>
      <c r="AK95" s="116" t="s">
        <v>207</v>
      </c>
      <c r="AL95" s="116" t="s">
        <v>207</v>
      </c>
      <c r="AM95" s="116" t="s">
        <v>207</v>
      </c>
      <c r="AN95" s="116" t="s">
        <v>207</v>
      </c>
    </row>
    <row r="96" spans="1:40" s="120" customFormat="1">
      <c r="A96" s="179"/>
      <c r="B96" s="179"/>
      <c r="C96" s="179"/>
      <c r="D96" s="124">
        <v>80</v>
      </c>
      <c r="E96" s="116" t="s">
        <v>207</v>
      </c>
      <c r="F96" s="116" t="s">
        <v>207</v>
      </c>
      <c r="G96" s="116" t="s">
        <v>207</v>
      </c>
      <c r="H96" s="116" t="s">
        <v>207</v>
      </c>
      <c r="I96" s="116" t="s">
        <v>207</v>
      </c>
      <c r="J96" s="116" t="s">
        <v>207</v>
      </c>
      <c r="K96" s="116" t="s">
        <v>207</v>
      </c>
      <c r="L96" s="116" t="s">
        <v>207</v>
      </c>
      <c r="M96" s="116" t="s">
        <v>207</v>
      </c>
      <c r="N96" s="116" t="s">
        <v>207</v>
      </c>
      <c r="O96" s="116" t="s">
        <v>207</v>
      </c>
      <c r="P96" s="116" t="s">
        <v>207</v>
      </c>
      <c r="Q96" s="116" t="s">
        <v>207</v>
      </c>
      <c r="R96" s="116" t="s">
        <v>207</v>
      </c>
      <c r="S96" s="116" t="s">
        <v>207</v>
      </c>
      <c r="T96" s="116" t="s">
        <v>207</v>
      </c>
      <c r="U96" s="116" t="s">
        <v>207</v>
      </c>
      <c r="V96" s="116" t="s">
        <v>207</v>
      </c>
      <c r="W96" s="116" t="s">
        <v>207</v>
      </c>
      <c r="X96" s="116" t="s">
        <v>207</v>
      </c>
      <c r="Y96" s="116" t="s">
        <v>207</v>
      </c>
      <c r="Z96" s="116" t="s">
        <v>207</v>
      </c>
      <c r="AA96" s="116" t="s">
        <v>207</v>
      </c>
      <c r="AB96" s="116" t="s">
        <v>207</v>
      </c>
      <c r="AC96" s="116" t="s">
        <v>207</v>
      </c>
      <c r="AD96" s="116" t="s">
        <v>207</v>
      </c>
      <c r="AE96" s="116" t="s">
        <v>207</v>
      </c>
      <c r="AF96" s="116" t="s">
        <v>207</v>
      </c>
      <c r="AG96" s="116" t="s">
        <v>207</v>
      </c>
      <c r="AH96" s="116" t="s">
        <v>207</v>
      </c>
      <c r="AI96" s="116" t="s">
        <v>207</v>
      </c>
      <c r="AJ96" s="116" t="s">
        <v>207</v>
      </c>
      <c r="AK96" s="116" t="s">
        <v>207</v>
      </c>
      <c r="AL96" s="116" t="s">
        <v>207</v>
      </c>
      <c r="AM96" s="116" t="s">
        <v>207</v>
      </c>
      <c r="AN96" s="116" t="s">
        <v>207</v>
      </c>
    </row>
    <row r="97" spans="1:40" s="120" customFormat="1">
      <c r="A97" s="179"/>
      <c r="B97" s="179"/>
      <c r="C97" s="179">
        <v>1</v>
      </c>
      <c r="D97" s="124">
        <v>81</v>
      </c>
      <c r="E97" s="116" t="s">
        <v>207</v>
      </c>
      <c r="F97" s="116" t="s">
        <v>207</v>
      </c>
      <c r="G97" s="116" t="s">
        <v>207</v>
      </c>
      <c r="H97" s="116" t="s">
        <v>207</v>
      </c>
      <c r="I97" s="116" t="s">
        <v>207</v>
      </c>
      <c r="J97" s="116" t="s">
        <v>207</v>
      </c>
      <c r="K97" s="116" t="s">
        <v>207</v>
      </c>
      <c r="L97" s="116" t="s">
        <v>207</v>
      </c>
      <c r="M97" s="116" t="s">
        <v>207</v>
      </c>
      <c r="N97" s="116" t="s">
        <v>207</v>
      </c>
      <c r="O97" s="116" t="s">
        <v>207</v>
      </c>
      <c r="P97" s="116" t="s">
        <v>207</v>
      </c>
      <c r="Q97" s="116" t="s">
        <v>207</v>
      </c>
      <c r="R97" s="116" t="s">
        <v>207</v>
      </c>
      <c r="S97" s="116" t="s">
        <v>207</v>
      </c>
      <c r="T97" s="116" t="s">
        <v>207</v>
      </c>
      <c r="U97" s="116" t="s">
        <v>207</v>
      </c>
      <c r="V97" s="116" t="s">
        <v>207</v>
      </c>
      <c r="W97" s="116" t="s">
        <v>207</v>
      </c>
      <c r="X97" s="116" t="s">
        <v>207</v>
      </c>
      <c r="Y97" s="116" t="s">
        <v>207</v>
      </c>
      <c r="Z97" s="116" t="s">
        <v>207</v>
      </c>
      <c r="AA97" s="116" t="s">
        <v>207</v>
      </c>
      <c r="AB97" s="116" t="s">
        <v>207</v>
      </c>
      <c r="AC97" s="116" t="s">
        <v>207</v>
      </c>
      <c r="AD97" s="116" t="s">
        <v>207</v>
      </c>
      <c r="AE97" s="116" t="s">
        <v>207</v>
      </c>
      <c r="AF97" s="116" t="s">
        <v>207</v>
      </c>
      <c r="AG97" s="116" t="s">
        <v>207</v>
      </c>
      <c r="AH97" s="116" t="s">
        <v>207</v>
      </c>
      <c r="AI97" s="116" t="s">
        <v>207</v>
      </c>
      <c r="AJ97" s="116" t="s">
        <v>207</v>
      </c>
      <c r="AK97" s="116" t="s">
        <v>207</v>
      </c>
      <c r="AL97" s="116" t="s">
        <v>207</v>
      </c>
      <c r="AM97" s="116" t="s">
        <v>207</v>
      </c>
      <c r="AN97" s="116" t="s">
        <v>207</v>
      </c>
    </row>
    <row r="98" spans="1:40" s="120" customFormat="1">
      <c r="A98" s="179"/>
      <c r="B98" s="179"/>
      <c r="C98" s="179"/>
      <c r="D98" s="124">
        <v>82</v>
      </c>
      <c r="E98" s="116" t="s">
        <v>207</v>
      </c>
      <c r="F98" s="116" t="s">
        <v>207</v>
      </c>
      <c r="G98" s="116" t="s">
        <v>207</v>
      </c>
      <c r="H98" s="116" t="s">
        <v>207</v>
      </c>
      <c r="I98" s="116" t="s">
        <v>207</v>
      </c>
      <c r="J98" s="116" t="s">
        <v>207</v>
      </c>
      <c r="K98" s="116" t="s">
        <v>207</v>
      </c>
      <c r="L98" s="116" t="s">
        <v>207</v>
      </c>
      <c r="M98" s="116" t="s">
        <v>207</v>
      </c>
      <c r="N98" s="116" t="s">
        <v>207</v>
      </c>
      <c r="O98" s="116" t="s">
        <v>207</v>
      </c>
      <c r="P98" s="116" t="s">
        <v>207</v>
      </c>
      <c r="Q98" s="116" t="s">
        <v>207</v>
      </c>
      <c r="R98" s="116" t="s">
        <v>207</v>
      </c>
      <c r="S98" s="116" t="s">
        <v>207</v>
      </c>
      <c r="T98" s="116" t="s">
        <v>207</v>
      </c>
      <c r="U98" s="116" t="s">
        <v>207</v>
      </c>
      <c r="V98" s="116" t="s">
        <v>207</v>
      </c>
      <c r="W98" s="116" t="s">
        <v>207</v>
      </c>
      <c r="X98" s="116" t="s">
        <v>207</v>
      </c>
      <c r="Y98" s="116" t="s">
        <v>207</v>
      </c>
      <c r="Z98" s="116" t="s">
        <v>207</v>
      </c>
      <c r="AA98" s="116" t="s">
        <v>207</v>
      </c>
      <c r="AB98" s="116" t="s">
        <v>207</v>
      </c>
      <c r="AC98" s="116" t="s">
        <v>207</v>
      </c>
      <c r="AD98" s="116" t="s">
        <v>207</v>
      </c>
      <c r="AE98" s="116" t="s">
        <v>207</v>
      </c>
      <c r="AF98" s="116" t="s">
        <v>207</v>
      </c>
      <c r="AG98" s="116" t="s">
        <v>207</v>
      </c>
      <c r="AH98" s="116" t="s">
        <v>207</v>
      </c>
      <c r="AI98" s="116" t="s">
        <v>207</v>
      </c>
      <c r="AJ98" s="116" t="s">
        <v>207</v>
      </c>
      <c r="AK98" s="116" t="s">
        <v>207</v>
      </c>
      <c r="AL98" s="116" t="s">
        <v>207</v>
      </c>
      <c r="AM98" s="116" t="s">
        <v>207</v>
      </c>
      <c r="AN98" s="116" t="s">
        <v>207</v>
      </c>
    </row>
    <row r="99" spans="1:40" s="120" customFormat="1">
      <c r="A99" s="179"/>
      <c r="B99" s="179"/>
      <c r="C99" s="179">
        <v>1</v>
      </c>
      <c r="D99" s="124">
        <v>83</v>
      </c>
      <c r="E99" s="116" t="s">
        <v>207</v>
      </c>
      <c r="F99" s="116" t="s">
        <v>207</v>
      </c>
      <c r="G99" s="116" t="s">
        <v>207</v>
      </c>
      <c r="H99" s="116" t="s">
        <v>207</v>
      </c>
      <c r="I99" s="116" t="s">
        <v>207</v>
      </c>
      <c r="J99" s="116" t="s">
        <v>207</v>
      </c>
      <c r="K99" s="116" t="s">
        <v>207</v>
      </c>
      <c r="L99" s="116" t="s">
        <v>207</v>
      </c>
      <c r="M99" s="116" t="s">
        <v>207</v>
      </c>
      <c r="N99" s="116" t="s">
        <v>207</v>
      </c>
      <c r="O99" s="116" t="s">
        <v>207</v>
      </c>
      <c r="P99" s="116" t="s">
        <v>207</v>
      </c>
      <c r="Q99" s="116" t="s">
        <v>207</v>
      </c>
      <c r="R99" s="116" t="s">
        <v>207</v>
      </c>
      <c r="S99" s="116" t="s">
        <v>207</v>
      </c>
      <c r="T99" s="116" t="s">
        <v>207</v>
      </c>
      <c r="U99" s="116" t="s">
        <v>207</v>
      </c>
      <c r="V99" s="116" t="s">
        <v>207</v>
      </c>
      <c r="W99" s="116" t="s">
        <v>207</v>
      </c>
      <c r="X99" s="116" t="s">
        <v>207</v>
      </c>
      <c r="Y99" s="116" t="s">
        <v>207</v>
      </c>
      <c r="Z99" s="116" t="s">
        <v>207</v>
      </c>
      <c r="AA99" s="116" t="s">
        <v>207</v>
      </c>
      <c r="AB99" s="116" t="s">
        <v>207</v>
      </c>
      <c r="AC99" s="116" t="s">
        <v>207</v>
      </c>
      <c r="AD99" s="116" t="s">
        <v>207</v>
      </c>
      <c r="AE99" s="116" t="s">
        <v>207</v>
      </c>
      <c r="AF99" s="116" t="s">
        <v>207</v>
      </c>
      <c r="AG99" s="116" t="s">
        <v>207</v>
      </c>
      <c r="AH99" s="116" t="s">
        <v>207</v>
      </c>
      <c r="AI99" s="116" t="s">
        <v>207</v>
      </c>
      <c r="AJ99" s="116" t="s">
        <v>207</v>
      </c>
      <c r="AK99" s="116" t="s">
        <v>207</v>
      </c>
      <c r="AL99" s="116" t="s">
        <v>207</v>
      </c>
      <c r="AM99" s="116" t="s">
        <v>207</v>
      </c>
      <c r="AN99" s="116" t="s">
        <v>207</v>
      </c>
    </row>
    <row r="100" spans="1:40" s="120" customFormat="1">
      <c r="A100" s="179"/>
      <c r="B100" s="179"/>
      <c r="C100" s="179"/>
      <c r="D100" s="124">
        <v>84</v>
      </c>
      <c r="E100" s="116" t="s">
        <v>207</v>
      </c>
      <c r="F100" s="116" t="s">
        <v>207</v>
      </c>
      <c r="G100" s="116" t="s">
        <v>207</v>
      </c>
      <c r="H100" s="116" t="s">
        <v>207</v>
      </c>
      <c r="I100" s="116" t="s">
        <v>207</v>
      </c>
      <c r="J100" s="116" t="s">
        <v>207</v>
      </c>
      <c r="K100" s="116" t="s">
        <v>207</v>
      </c>
      <c r="L100" s="116" t="s">
        <v>207</v>
      </c>
      <c r="M100" s="116" t="s">
        <v>207</v>
      </c>
      <c r="N100" s="116" t="s">
        <v>207</v>
      </c>
      <c r="O100" s="116" t="s">
        <v>207</v>
      </c>
      <c r="P100" s="116" t="s">
        <v>207</v>
      </c>
      <c r="Q100" s="116" t="s">
        <v>207</v>
      </c>
      <c r="R100" s="116" t="s">
        <v>207</v>
      </c>
      <c r="S100" s="116" t="s">
        <v>207</v>
      </c>
      <c r="T100" s="116" t="s">
        <v>207</v>
      </c>
      <c r="U100" s="116" t="s">
        <v>207</v>
      </c>
      <c r="V100" s="116" t="s">
        <v>207</v>
      </c>
      <c r="W100" s="116" t="s">
        <v>207</v>
      </c>
      <c r="X100" s="116" t="s">
        <v>207</v>
      </c>
      <c r="Y100" s="116" t="s">
        <v>207</v>
      </c>
      <c r="Z100" s="116" t="s">
        <v>207</v>
      </c>
      <c r="AA100" s="116" t="s">
        <v>207</v>
      </c>
      <c r="AB100" s="116" t="s">
        <v>207</v>
      </c>
      <c r="AC100" s="116" t="s">
        <v>207</v>
      </c>
      <c r="AD100" s="116" t="s">
        <v>207</v>
      </c>
      <c r="AE100" s="116" t="s">
        <v>207</v>
      </c>
      <c r="AF100" s="116" t="s">
        <v>207</v>
      </c>
      <c r="AG100" s="116" t="s">
        <v>207</v>
      </c>
      <c r="AH100" s="116" t="s">
        <v>207</v>
      </c>
      <c r="AI100" s="116" t="s">
        <v>207</v>
      </c>
      <c r="AJ100" s="116" t="s">
        <v>207</v>
      </c>
      <c r="AK100" s="116" t="s">
        <v>207</v>
      </c>
      <c r="AL100" s="116" t="s">
        <v>207</v>
      </c>
      <c r="AM100" s="116" t="s">
        <v>207</v>
      </c>
      <c r="AN100" s="116" t="s">
        <v>207</v>
      </c>
    </row>
    <row r="101" spans="1:40" s="120" customFormat="1" ht="12.75" customHeight="1">
      <c r="A101" s="179" t="s">
        <v>228</v>
      </c>
      <c r="B101" s="179">
        <v>3</v>
      </c>
      <c r="C101" s="179">
        <v>1</v>
      </c>
      <c r="D101" s="124">
        <v>85</v>
      </c>
      <c r="E101" s="116" t="s">
        <v>207</v>
      </c>
      <c r="F101" s="116" t="s">
        <v>207</v>
      </c>
      <c r="G101" s="116" t="s">
        <v>207</v>
      </c>
      <c r="H101" s="116" t="s">
        <v>207</v>
      </c>
      <c r="I101" s="116" t="s">
        <v>207</v>
      </c>
      <c r="J101" s="116" t="s">
        <v>207</v>
      </c>
      <c r="K101" s="116" t="s">
        <v>207</v>
      </c>
      <c r="L101" s="116" t="s">
        <v>207</v>
      </c>
      <c r="M101" s="116" t="s">
        <v>207</v>
      </c>
      <c r="N101" s="116" t="s">
        <v>207</v>
      </c>
      <c r="O101" s="116" t="s">
        <v>207</v>
      </c>
      <c r="P101" s="116" t="s">
        <v>207</v>
      </c>
      <c r="Q101" s="116" t="s">
        <v>207</v>
      </c>
      <c r="R101" s="116" t="s">
        <v>207</v>
      </c>
      <c r="S101" s="116" t="s">
        <v>207</v>
      </c>
      <c r="T101" s="116" t="s">
        <v>207</v>
      </c>
      <c r="U101" s="116" t="s">
        <v>207</v>
      </c>
      <c r="V101" s="116" t="s">
        <v>207</v>
      </c>
      <c r="W101" s="116" t="s">
        <v>207</v>
      </c>
      <c r="X101" s="116" t="s">
        <v>207</v>
      </c>
      <c r="Y101" s="116" t="s">
        <v>207</v>
      </c>
      <c r="Z101" s="116" t="s">
        <v>207</v>
      </c>
      <c r="AA101" s="116" t="s">
        <v>207</v>
      </c>
      <c r="AB101" s="116" t="s">
        <v>207</v>
      </c>
      <c r="AC101" s="116" t="s">
        <v>207</v>
      </c>
      <c r="AD101" s="116" t="s">
        <v>207</v>
      </c>
      <c r="AE101" s="116" t="s">
        <v>207</v>
      </c>
      <c r="AF101" s="116" t="s">
        <v>207</v>
      </c>
      <c r="AG101" s="116" t="s">
        <v>207</v>
      </c>
      <c r="AH101" s="116" t="s">
        <v>207</v>
      </c>
      <c r="AI101" s="116" t="s">
        <v>207</v>
      </c>
      <c r="AJ101" s="116" t="s">
        <v>207</v>
      </c>
      <c r="AK101" s="116" t="s">
        <v>207</v>
      </c>
      <c r="AL101" s="116" t="s">
        <v>207</v>
      </c>
      <c r="AM101" s="116" t="s">
        <v>207</v>
      </c>
      <c r="AN101" s="116" t="s">
        <v>207</v>
      </c>
    </row>
    <row r="102" spans="1:40" s="120" customFormat="1">
      <c r="A102" s="179"/>
      <c r="B102" s="179"/>
      <c r="C102" s="179"/>
      <c r="D102" s="124">
        <v>86</v>
      </c>
      <c r="E102" s="116" t="s">
        <v>207</v>
      </c>
      <c r="F102" s="116" t="s">
        <v>207</v>
      </c>
      <c r="G102" s="116" t="s">
        <v>207</v>
      </c>
      <c r="H102" s="116" t="s">
        <v>207</v>
      </c>
      <c r="I102" s="116" t="s">
        <v>207</v>
      </c>
      <c r="J102" s="116" t="s">
        <v>207</v>
      </c>
      <c r="K102" s="116" t="s">
        <v>207</v>
      </c>
      <c r="L102" s="116" t="s">
        <v>207</v>
      </c>
      <c r="M102" s="116" t="s">
        <v>207</v>
      </c>
      <c r="N102" s="116" t="s">
        <v>207</v>
      </c>
      <c r="O102" s="116" t="s">
        <v>207</v>
      </c>
      <c r="P102" s="116" t="s">
        <v>207</v>
      </c>
      <c r="Q102" s="116" t="s">
        <v>207</v>
      </c>
      <c r="R102" s="116" t="s">
        <v>207</v>
      </c>
      <c r="S102" s="116" t="s">
        <v>207</v>
      </c>
      <c r="T102" s="116" t="s">
        <v>207</v>
      </c>
      <c r="U102" s="116" t="s">
        <v>207</v>
      </c>
      <c r="V102" s="116" t="s">
        <v>207</v>
      </c>
      <c r="W102" s="116" t="s">
        <v>207</v>
      </c>
      <c r="X102" s="116" t="s">
        <v>207</v>
      </c>
      <c r="Y102" s="116" t="s">
        <v>207</v>
      </c>
      <c r="Z102" s="116" t="s">
        <v>207</v>
      </c>
      <c r="AA102" s="116" t="s">
        <v>207</v>
      </c>
      <c r="AB102" s="116" t="s">
        <v>207</v>
      </c>
      <c r="AC102" s="116" t="s">
        <v>207</v>
      </c>
      <c r="AD102" s="116" t="s">
        <v>207</v>
      </c>
      <c r="AE102" s="116" t="s">
        <v>207</v>
      </c>
      <c r="AF102" s="116" t="s">
        <v>207</v>
      </c>
      <c r="AG102" s="116" t="s">
        <v>207</v>
      </c>
      <c r="AH102" s="116" t="s">
        <v>207</v>
      </c>
      <c r="AI102" s="116" t="s">
        <v>207</v>
      </c>
      <c r="AJ102" s="116" t="s">
        <v>207</v>
      </c>
      <c r="AK102" s="116" t="s">
        <v>207</v>
      </c>
      <c r="AL102" s="116" t="s">
        <v>207</v>
      </c>
      <c r="AM102" s="116" t="s">
        <v>207</v>
      </c>
      <c r="AN102" s="116" t="s">
        <v>207</v>
      </c>
    </row>
    <row r="103" spans="1:40" s="120" customFormat="1">
      <c r="A103" s="179"/>
      <c r="B103" s="179"/>
      <c r="C103" s="179">
        <v>1</v>
      </c>
      <c r="D103" s="124">
        <v>87</v>
      </c>
      <c r="E103" s="116" t="s">
        <v>207</v>
      </c>
      <c r="F103" s="116" t="s">
        <v>207</v>
      </c>
      <c r="G103" s="116" t="s">
        <v>207</v>
      </c>
      <c r="H103" s="116" t="s">
        <v>207</v>
      </c>
      <c r="I103" s="116" t="s">
        <v>207</v>
      </c>
      <c r="J103" s="116" t="s">
        <v>207</v>
      </c>
      <c r="K103" s="116" t="s">
        <v>207</v>
      </c>
      <c r="L103" s="116" t="s">
        <v>207</v>
      </c>
      <c r="M103" s="116" t="s">
        <v>207</v>
      </c>
      <c r="N103" s="116" t="s">
        <v>207</v>
      </c>
      <c r="O103" s="116" t="s">
        <v>207</v>
      </c>
      <c r="P103" s="116" t="s">
        <v>207</v>
      </c>
      <c r="Q103" s="116" t="s">
        <v>207</v>
      </c>
      <c r="R103" s="116" t="s">
        <v>207</v>
      </c>
      <c r="S103" s="116" t="s">
        <v>207</v>
      </c>
      <c r="T103" s="116" t="s">
        <v>207</v>
      </c>
      <c r="U103" s="116" t="s">
        <v>207</v>
      </c>
      <c r="V103" s="116" t="s">
        <v>207</v>
      </c>
      <c r="W103" s="116" t="s">
        <v>207</v>
      </c>
      <c r="X103" s="116" t="s">
        <v>207</v>
      </c>
      <c r="Y103" s="116" t="s">
        <v>207</v>
      </c>
      <c r="Z103" s="116" t="s">
        <v>207</v>
      </c>
      <c r="AA103" s="116" t="s">
        <v>207</v>
      </c>
      <c r="AB103" s="116" t="s">
        <v>207</v>
      </c>
      <c r="AC103" s="116" t="s">
        <v>207</v>
      </c>
      <c r="AD103" s="116" t="s">
        <v>207</v>
      </c>
      <c r="AE103" s="116" t="s">
        <v>207</v>
      </c>
      <c r="AF103" s="116" t="s">
        <v>207</v>
      </c>
      <c r="AG103" s="116" t="s">
        <v>207</v>
      </c>
      <c r="AH103" s="116" t="s">
        <v>207</v>
      </c>
      <c r="AI103" s="116" t="s">
        <v>207</v>
      </c>
      <c r="AJ103" s="116" t="s">
        <v>207</v>
      </c>
      <c r="AK103" s="116" t="s">
        <v>207</v>
      </c>
      <c r="AL103" s="116" t="s">
        <v>207</v>
      </c>
      <c r="AM103" s="116" t="s">
        <v>207</v>
      </c>
      <c r="AN103" s="116" t="s">
        <v>207</v>
      </c>
    </row>
    <row r="104" spans="1:40" s="120" customFormat="1">
      <c r="A104" s="179"/>
      <c r="B104" s="179"/>
      <c r="C104" s="179"/>
      <c r="D104" s="124">
        <v>88</v>
      </c>
      <c r="E104" s="116" t="s">
        <v>207</v>
      </c>
      <c r="F104" s="116" t="s">
        <v>207</v>
      </c>
      <c r="G104" s="116" t="s">
        <v>207</v>
      </c>
      <c r="H104" s="116" t="s">
        <v>207</v>
      </c>
      <c r="I104" s="116" t="s">
        <v>207</v>
      </c>
      <c r="J104" s="116" t="s">
        <v>207</v>
      </c>
      <c r="K104" s="116" t="s">
        <v>207</v>
      </c>
      <c r="L104" s="116" t="s">
        <v>207</v>
      </c>
      <c r="M104" s="116" t="s">
        <v>207</v>
      </c>
      <c r="N104" s="116" t="s">
        <v>207</v>
      </c>
      <c r="O104" s="116" t="s">
        <v>207</v>
      </c>
      <c r="P104" s="116" t="s">
        <v>207</v>
      </c>
      <c r="Q104" s="116" t="s">
        <v>207</v>
      </c>
      <c r="R104" s="116" t="s">
        <v>207</v>
      </c>
      <c r="S104" s="116" t="s">
        <v>207</v>
      </c>
      <c r="T104" s="116" t="s">
        <v>207</v>
      </c>
      <c r="U104" s="116" t="s">
        <v>207</v>
      </c>
      <c r="V104" s="116" t="s">
        <v>207</v>
      </c>
      <c r="W104" s="116" t="s">
        <v>207</v>
      </c>
      <c r="X104" s="116" t="s">
        <v>207</v>
      </c>
      <c r="Y104" s="116" t="s">
        <v>207</v>
      </c>
      <c r="Z104" s="116" t="s">
        <v>207</v>
      </c>
      <c r="AA104" s="116" t="s">
        <v>207</v>
      </c>
      <c r="AB104" s="116" t="s">
        <v>207</v>
      </c>
      <c r="AC104" s="116" t="s">
        <v>207</v>
      </c>
      <c r="AD104" s="116" t="s">
        <v>207</v>
      </c>
      <c r="AE104" s="116" t="s">
        <v>207</v>
      </c>
      <c r="AF104" s="116" t="s">
        <v>207</v>
      </c>
      <c r="AG104" s="116" t="s">
        <v>207</v>
      </c>
      <c r="AH104" s="116" t="s">
        <v>207</v>
      </c>
      <c r="AI104" s="116" t="s">
        <v>207</v>
      </c>
      <c r="AJ104" s="116" t="s">
        <v>207</v>
      </c>
      <c r="AK104" s="116" t="s">
        <v>207</v>
      </c>
      <c r="AL104" s="116" t="s">
        <v>207</v>
      </c>
      <c r="AM104" s="116" t="s">
        <v>207</v>
      </c>
      <c r="AN104" s="116" t="s">
        <v>207</v>
      </c>
    </row>
    <row r="105" spans="1:40" s="120" customFormat="1">
      <c r="A105" s="179"/>
      <c r="B105" s="179"/>
      <c r="C105" s="179">
        <v>1</v>
      </c>
      <c r="D105" s="124">
        <v>89</v>
      </c>
      <c r="E105" s="116" t="s">
        <v>207</v>
      </c>
      <c r="F105" s="116" t="s">
        <v>207</v>
      </c>
      <c r="G105" s="116" t="s">
        <v>207</v>
      </c>
      <c r="H105" s="116" t="s">
        <v>207</v>
      </c>
      <c r="I105" s="116" t="s">
        <v>207</v>
      </c>
      <c r="J105" s="116" t="s">
        <v>207</v>
      </c>
      <c r="K105" s="116" t="s">
        <v>207</v>
      </c>
      <c r="L105" s="116" t="s">
        <v>207</v>
      </c>
      <c r="M105" s="116" t="s">
        <v>207</v>
      </c>
      <c r="N105" s="116" t="s">
        <v>207</v>
      </c>
      <c r="O105" s="116" t="s">
        <v>207</v>
      </c>
      <c r="P105" s="116" t="s">
        <v>207</v>
      </c>
      <c r="Q105" s="116" t="s">
        <v>207</v>
      </c>
      <c r="R105" s="116" t="s">
        <v>207</v>
      </c>
      <c r="S105" s="116" t="s">
        <v>207</v>
      </c>
      <c r="T105" s="116" t="s">
        <v>207</v>
      </c>
      <c r="U105" s="116" t="s">
        <v>207</v>
      </c>
      <c r="V105" s="116" t="s">
        <v>207</v>
      </c>
      <c r="W105" s="116" t="s">
        <v>207</v>
      </c>
      <c r="X105" s="116" t="s">
        <v>207</v>
      </c>
      <c r="Y105" s="116" t="s">
        <v>207</v>
      </c>
      <c r="Z105" s="116" t="s">
        <v>207</v>
      </c>
      <c r="AA105" s="116" t="s">
        <v>207</v>
      </c>
      <c r="AB105" s="116" t="s">
        <v>207</v>
      </c>
      <c r="AC105" s="116" t="s">
        <v>207</v>
      </c>
      <c r="AD105" s="116" t="s">
        <v>207</v>
      </c>
      <c r="AE105" s="116" t="s">
        <v>207</v>
      </c>
      <c r="AF105" s="116" t="s">
        <v>207</v>
      </c>
      <c r="AG105" s="116" t="s">
        <v>207</v>
      </c>
      <c r="AH105" s="116" t="s">
        <v>207</v>
      </c>
      <c r="AI105" s="116" t="s">
        <v>207</v>
      </c>
      <c r="AJ105" s="116" t="s">
        <v>207</v>
      </c>
      <c r="AK105" s="116" t="s">
        <v>207</v>
      </c>
      <c r="AL105" s="116" t="s">
        <v>207</v>
      </c>
      <c r="AM105" s="116" t="s">
        <v>207</v>
      </c>
      <c r="AN105" s="116" t="s">
        <v>207</v>
      </c>
    </row>
    <row r="106" spans="1:40" s="120" customFormat="1">
      <c r="A106" s="179"/>
      <c r="B106" s="179"/>
      <c r="C106" s="179"/>
      <c r="D106" s="124">
        <v>90</v>
      </c>
      <c r="E106" s="116" t="s">
        <v>207</v>
      </c>
      <c r="F106" s="116" t="s">
        <v>207</v>
      </c>
      <c r="G106" s="116" t="s">
        <v>207</v>
      </c>
      <c r="H106" s="116" t="s">
        <v>207</v>
      </c>
      <c r="I106" s="116" t="s">
        <v>207</v>
      </c>
      <c r="J106" s="116" t="s">
        <v>207</v>
      </c>
      <c r="K106" s="116" t="s">
        <v>207</v>
      </c>
      <c r="L106" s="116" t="s">
        <v>207</v>
      </c>
      <c r="M106" s="116" t="s">
        <v>207</v>
      </c>
      <c r="N106" s="116" t="s">
        <v>207</v>
      </c>
      <c r="O106" s="116" t="s">
        <v>207</v>
      </c>
      <c r="P106" s="116" t="s">
        <v>207</v>
      </c>
      <c r="Q106" s="116" t="s">
        <v>207</v>
      </c>
      <c r="R106" s="116" t="s">
        <v>207</v>
      </c>
      <c r="S106" s="116" t="s">
        <v>207</v>
      </c>
      <c r="T106" s="116" t="s">
        <v>207</v>
      </c>
      <c r="U106" s="116" t="s">
        <v>207</v>
      </c>
      <c r="V106" s="116" t="s">
        <v>207</v>
      </c>
      <c r="W106" s="116" t="s">
        <v>207</v>
      </c>
      <c r="X106" s="116" t="s">
        <v>207</v>
      </c>
      <c r="Y106" s="116" t="s">
        <v>207</v>
      </c>
      <c r="Z106" s="116" t="s">
        <v>207</v>
      </c>
      <c r="AA106" s="116" t="s">
        <v>207</v>
      </c>
      <c r="AB106" s="116" t="s">
        <v>207</v>
      </c>
      <c r="AC106" s="116" t="s">
        <v>207</v>
      </c>
      <c r="AD106" s="116" t="s">
        <v>207</v>
      </c>
      <c r="AE106" s="116" t="s">
        <v>207</v>
      </c>
      <c r="AF106" s="116" t="s">
        <v>207</v>
      </c>
      <c r="AG106" s="116" t="s">
        <v>207</v>
      </c>
      <c r="AH106" s="116" t="s">
        <v>207</v>
      </c>
      <c r="AI106" s="116" t="s">
        <v>207</v>
      </c>
      <c r="AJ106" s="116" t="s">
        <v>207</v>
      </c>
      <c r="AK106" s="116" t="s">
        <v>207</v>
      </c>
      <c r="AL106" s="116" t="s">
        <v>207</v>
      </c>
      <c r="AM106" s="116" t="s">
        <v>207</v>
      </c>
      <c r="AN106" s="116" t="s">
        <v>207</v>
      </c>
    </row>
    <row r="107" spans="1:40" s="120" customFormat="1" ht="12.75" customHeight="1">
      <c r="A107" s="179" t="s">
        <v>229</v>
      </c>
      <c r="B107" s="179">
        <v>3</v>
      </c>
      <c r="C107" s="179">
        <v>1</v>
      </c>
      <c r="D107" s="124">
        <v>91</v>
      </c>
      <c r="E107" s="116" t="s">
        <v>207</v>
      </c>
      <c r="F107" s="116" t="s">
        <v>207</v>
      </c>
      <c r="G107" s="116" t="s">
        <v>207</v>
      </c>
      <c r="H107" s="116" t="s">
        <v>207</v>
      </c>
      <c r="I107" s="116" t="s">
        <v>207</v>
      </c>
      <c r="J107" s="116" t="s">
        <v>207</v>
      </c>
      <c r="K107" s="116" t="s">
        <v>207</v>
      </c>
      <c r="L107" s="116" t="s">
        <v>207</v>
      </c>
      <c r="M107" s="116" t="s">
        <v>207</v>
      </c>
      <c r="N107" s="116" t="s">
        <v>207</v>
      </c>
      <c r="O107" s="116" t="s">
        <v>207</v>
      </c>
      <c r="P107" s="116" t="s">
        <v>207</v>
      </c>
      <c r="Q107" s="116" t="s">
        <v>207</v>
      </c>
      <c r="R107" s="116" t="s">
        <v>207</v>
      </c>
      <c r="S107" s="116" t="s">
        <v>207</v>
      </c>
      <c r="T107" s="116" t="s">
        <v>207</v>
      </c>
      <c r="U107" s="116" t="s">
        <v>207</v>
      </c>
      <c r="V107" s="116" t="s">
        <v>207</v>
      </c>
      <c r="W107" s="116" t="s">
        <v>207</v>
      </c>
      <c r="X107" s="116" t="s">
        <v>207</v>
      </c>
      <c r="Y107" s="116" t="s">
        <v>207</v>
      </c>
      <c r="Z107" s="116" t="s">
        <v>207</v>
      </c>
      <c r="AA107" s="116" t="s">
        <v>207</v>
      </c>
      <c r="AB107" s="116" t="s">
        <v>207</v>
      </c>
      <c r="AC107" s="116" t="s">
        <v>207</v>
      </c>
      <c r="AD107" s="116" t="s">
        <v>207</v>
      </c>
      <c r="AE107" s="116" t="s">
        <v>207</v>
      </c>
      <c r="AF107" s="116" t="s">
        <v>207</v>
      </c>
      <c r="AG107" s="116" t="s">
        <v>207</v>
      </c>
      <c r="AH107" s="116" t="s">
        <v>207</v>
      </c>
      <c r="AI107" s="116" t="s">
        <v>207</v>
      </c>
      <c r="AJ107" s="116" t="s">
        <v>207</v>
      </c>
      <c r="AK107" s="116" t="s">
        <v>207</v>
      </c>
      <c r="AL107" s="116" t="s">
        <v>207</v>
      </c>
      <c r="AM107" s="116" t="s">
        <v>207</v>
      </c>
      <c r="AN107" s="116" t="s">
        <v>207</v>
      </c>
    </row>
    <row r="108" spans="1:40" s="120" customFormat="1">
      <c r="A108" s="179"/>
      <c r="B108" s="179"/>
      <c r="C108" s="179"/>
      <c r="D108" s="124">
        <v>92</v>
      </c>
      <c r="E108" s="116" t="s">
        <v>207</v>
      </c>
      <c r="F108" s="116" t="s">
        <v>207</v>
      </c>
      <c r="G108" s="116" t="s">
        <v>207</v>
      </c>
      <c r="H108" s="116" t="s">
        <v>207</v>
      </c>
      <c r="I108" s="116" t="s">
        <v>207</v>
      </c>
      <c r="J108" s="116" t="s">
        <v>207</v>
      </c>
      <c r="K108" s="116" t="s">
        <v>207</v>
      </c>
      <c r="L108" s="116" t="s">
        <v>207</v>
      </c>
      <c r="M108" s="116" t="s">
        <v>207</v>
      </c>
      <c r="N108" s="116" t="s">
        <v>207</v>
      </c>
      <c r="O108" s="116" t="s">
        <v>207</v>
      </c>
      <c r="P108" s="116" t="s">
        <v>207</v>
      </c>
      <c r="Q108" s="116" t="s">
        <v>207</v>
      </c>
      <c r="R108" s="116" t="s">
        <v>207</v>
      </c>
      <c r="S108" s="116" t="s">
        <v>207</v>
      </c>
      <c r="T108" s="116" t="s">
        <v>207</v>
      </c>
      <c r="U108" s="116" t="s">
        <v>207</v>
      </c>
      <c r="V108" s="116" t="s">
        <v>207</v>
      </c>
      <c r="W108" s="116" t="s">
        <v>207</v>
      </c>
      <c r="X108" s="116" t="s">
        <v>207</v>
      </c>
      <c r="Y108" s="116" t="s">
        <v>207</v>
      </c>
      <c r="Z108" s="116" t="s">
        <v>207</v>
      </c>
      <c r="AA108" s="116" t="s">
        <v>207</v>
      </c>
      <c r="AB108" s="116" t="s">
        <v>207</v>
      </c>
      <c r="AC108" s="116" t="s">
        <v>207</v>
      </c>
      <c r="AD108" s="116" t="s">
        <v>207</v>
      </c>
      <c r="AE108" s="116" t="s">
        <v>207</v>
      </c>
      <c r="AF108" s="116" t="s">
        <v>207</v>
      </c>
      <c r="AG108" s="116" t="s">
        <v>207</v>
      </c>
      <c r="AH108" s="116" t="s">
        <v>207</v>
      </c>
      <c r="AI108" s="116" t="s">
        <v>207</v>
      </c>
      <c r="AJ108" s="116" t="s">
        <v>207</v>
      </c>
      <c r="AK108" s="116" t="s">
        <v>207</v>
      </c>
      <c r="AL108" s="116" t="s">
        <v>207</v>
      </c>
      <c r="AM108" s="116" t="s">
        <v>207</v>
      </c>
      <c r="AN108" s="116" t="s">
        <v>207</v>
      </c>
    </row>
    <row r="109" spans="1:40" s="120" customFormat="1">
      <c r="A109" s="179"/>
      <c r="B109" s="179"/>
      <c r="C109" s="179">
        <v>1</v>
      </c>
      <c r="D109" s="124">
        <v>93</v>
      </c>
      <c r="E109" s="116" t="s">
        <v>207</v>
      </c>
      <c r="F109" s="116" t="s">
        <v>207</v>
      </c>
      <c r="G109" s="116" t="s">
        <v>207</v>
      </c>
      <c r="H109" s="116" t="s">
        <v>207</v>
      </c>
      <c r="I109" s="116" t="s">
        <v>207</v>
      </c>
      <c r="J109" s="116" t="s">
        <v>207</v>
      </c>
      <c r="K109" s="116" t="s">
        <v>207</v>
      </c>
      <c r="L109" s="116" t="s">
        <v>207</v>
      </c>
      <c r="M109" s="116" t="s">
        <v>207</v>
      </c>
      <c r="N109" s="116" t="s">
        <v>207</v>
      </c>
      <c r="O109" s="116" t="s">
        <v>207</v>
      </c>
      <c r="P109" s="116" t="s">
        <v>207</v>
      </c>
      <c r="Q109" s="116" t="s">
        <v>207</v>
      </c>
      <c r="R109" s="116" t="s">
        <v>207</v>
      </c>
      <c r="S109" s="116" t="s">
        <v>207</v>
      </c>
      <c r="T109" s="116" t="s">
        <v>207</v>
      </c>
      <c r="U109" s="116" t="s">
        <v>207</v>
      </c>
      <c r="V109" s="116" t="s">
        <v>207</v>
      </c>
      <c r="W109" s="116" t="s">
        <v>207</v>
      </c>
      <c r="X109" s="116" t="s">
        <v>207</v>
      </c>
      <c r="Y109" s="116" t="s">
        <v>207</v>
      </c>
      <c r="Z109" s="116" t="s">
        <v>207</v>
      </c>
      <c r="AA109" s="116" t="s">
        <v>207</v>
      </c>
      <c r="AB109" s="116" t="s">
        <v>207</v>
      </c>
      <c r="AC109" s="116" t="s">
        <v>207</v>
      </c>
      <c r="AD109" s="116" t="s">
        <v>207</v>
      </c>
      <c r="AE109" s="116" t="s">
        <v>207</v>
      </c>
      <c r="AF109" s="116" t="s">
        <v>207</v>
      </c>
      <c r="AG109" s="116" t="s">
        <v>207</v>
      </c>
      <c r="AH109" s="116" t="s">
        <v>207</v>
      </c>
      <c r="AI109" s="116" t="s">
        <v>207</v>
      </c>
      <c r="AJ109" s="116" t="s">
        <v>207</v>
      </c>
      <c r="AK109" s="116" t="s">
        <v>207</v>
      </c>
      <c r="AL109" s="116" t="s">
        <v>207</v>
      </c>
      <c r="AM109" s="116" t="s">
        <v>207</v>
      </c>
      <c r="AN109" s="116" t="s">
        <v>207</v>
      </c>
    </row>
    <row r="110" spans="1:40" s="120" customFormat="1">
      <c r="A110" s="179"/>
      <c r="B110" s="179"/>
      <c r="C110" s="179"/>
      <c r="D110" s="124">
        <v>94</v>
      </c>
      <c r="E110" s="116" t="s">
        <v>207</v>
      </c>
      <c r="F110" s="116" t="s">
        <v>207</v>
      </c>
      <c r="G110" s="116" t="s">
        <v>207</v>
      </c>
      <c r="H110" s="116" t="s">
        <v>207</v>
      </c>
      <c r="I110" s="116" t="s">
        <v>207</v>
      </c>
      <c r="J110" s="116" t="s">
        <v>207</v>
      </c>
      <c r="K110" s="116" t="s">
        <v>207</v>
      </c>
      <c r="L110" s="116" t="s">
        <v>207</v>
      </c>
      <c r="M110" s="116" t="s">
        <v>207</v>
      </c>
      <c r="N110" s="116" t="s">
        <v>207</v>
      </c>
      <c r="O110" s="116" t="s">
        <v>207</v>
      </c>
      <c r="P110" s="116" t="s">
        <v>207</v>
      </c>
      <c r="Q110" s="116" t="s">
        <v>207</v>
      </c>
      <c r="R110" s="116" t="s">
        <v>207</v>
      </c>
      <c r="S110" s="116" t="s">
        <v>207</v>
      </c>
      <c r="T110" s="116" t="s">
        <v>207</v>
      </c>
      <c r="U110" s="116" t="s">
        <v>207</v>
      </c>
      <c r="V110" s="116" t="s">
        <v>207</v>
      </c>
      <c r="W110" s="116" t="s">
        <v>207</v>
      </c>
      <c r="X110" s="116" t="s">
        <v>207</v>
      </c>
      <c r="Y110" s="116" t="s">
        <v>207</v>
      </c>
      <c r="Z110" s="116" t="s">
        <v>207</v>
      </c>
      <c r="AA110" s="116" t="s">
        <v>207</v>
      </c>
      <c r="AB110" s="116" t="s">
        <v>207</v>
      </c>
      <c r="AC110" s="116" t="s">
        <v>207</v>
      </c>
      <c r="AD110" s="116" t="s">
        <v>207</v>
      </c>
      <c r="AE110" s="116" t="s">
        <v>207</v>
      </c>
      <c r="AF110" s="116" t="s">
        <v>207</v>
      </c>
      <c r="AG110" s="116" t="s">
        <v>207</v>
      </c>
      <c r="AH110" s="116" t="s">
        <v>207</v>
      </c>
      <c r="AI110" s="116" t="s">
        <v>207</v>
      </c>
      <c r="AJ110" s="116" t="s">
        <v>207</v>
      </c>
      <c r="AK110" s="116" t="s">
        <v>207</v>
      </c>
      <c r="AL110" s="116" t="s">
        <v>207</v>
      </c>
      <c r="AM110" s="116" t="s">
        <v>207</v>
      </c>
      <c r="AN110" s="116" t="s">
        <v>207</v>
      </c>
    </row>
    <row r="111" spans="1:40" s="120" customFormat="1">
      <c r="A111" s="179"/>
      <c r="B111" s="179"/>
      <c r="C111" s="179">
        <v>1</v>
      </c>
      <c r="D111" s="124">
        <v>95</v>
      </c>
      <c r="E111" s="116" t="s">
        <v>207</v>
      </c>
      <c r="F111" s="116" t="s">
        <v>207</v>
      </c>
      <c r="G111" s="116" t="s">
        <v>207</v>
      </c>
      <c r="H111" s="116" t="s">
        <v>207</v>
      </c>
      <c r="I111" s="116" t="s">
        <v>207</v>
      </c>
      <c r="J111" s="116" t="s">
        <v>207</v>
      </c>
      <c r="K111" s="116" t="s">
        <v>207</v>
      </c>
      <c r="L111" s="116" t="s">
        <v>207</v>
      </c>
      <c r="M111" s="116" t="s">
        <v>207</v>
      </c>
      <c r="N111" s="116" t="s">
        <v>207</v>
      </c>
      <c r="O111" s="116" t="s">
        <v>207</v>
      </c>
      <c r="P111" s="116" t="s">
        <v>207</v>
      </c>
      <c r="Q111" s="116" t="s">
        <v>207</v>
      </c>
      <c r="R111" s="116" t="s">
        <v>207</v>
      </c>
      <c r="S111" s="116" t="s">
        <v>207</v>
      </c>
      <c r="T111" s="116" t="s">
        <v>207</v>
      </c>
      <c r="U111" s="116" t="s">
        <v>207</v>
      </c>
      <c r="V111" s="116" t="s">
        <v>207</v>
      </c>
      <c r="W111" s="116" t="s">
        <v>207</v>
      </c>
      <c r="X111" s="116" t="s">
        <v>207</v>
      </c>
      <c r="Y111" s="116" t="s">
        <v>207</v>
      </c>
      <c r="Z111" s="116" t="s">
        <v>207</v>
      </c>
      <c r="AA111" s="116" t="s">
        <v>207</v>
      </c>
      <c r="AB111" s="116" t="s">
        <v>207</v>
      </c>
      <c r="AC111" s="116" t="s">
        <v>207</v>
      </c>
      <c r="AD111" s="116" t="s">
        <v>207</v>
      </c>
      <c r="AE111" s="116" t="s">
        <v>207</v>
      </c>
      <c r="AF111" s="116" t="s">
        <v>207</v>
      </c>
      <c r="AG111" s="116" t="s">
        <v>207</v>
      </c>
      <c r="AH111" s="116" t="s">
        <v>207</v>
      </c>
      <c r="AI111" s="116" t="s">
        <v>207</v>
      </c>
      <c r="AJ111" s="116" t="s">
        <v>207</v>
      </c>
      <c r="AK111" s="116" t="s">
        <v>207</v>
      </c>
      <c r="AL111" s="116" t="s">
        <v>207</v>
      </c>
      <c r="AM111" s="116" t="s">
        <v>207</v>
      </c>
      <c r="AN111" s="116" t="s">
        <v>207</v>
      </c>
    </row>
    <row r="112" spans="1:40" s="120" customFormat="1">
      <c r="A112" s="179"/>
      <c r="B112" s="179"/>
      <c r="C112" s="179"/>
      <c r="D112" s="124">
        <v>96</v>
      </c>
      <c r="E112" s="116" t="s">
        <v>207</v>
      </c>
      <c r="F112" s="116" t="s">
        <v>207</v>
      </c>
      <c r="G112" s="116" t="s">
        <v>207</v>
      </c>
      <c r="H112" s="116" t="s">
        <v>207</v>
      </c>
      <c r="I112" s="116" t="s">
        <v>207</v>
      </c>
      <c r="J112" s="116" t="s">
        <v>207</v>
      </c>
      <c r="K112" s="116" t="s">
        <v>207</v>
      </c>
      <c r="L112" s="116" t="s">
        <v>207</v>
      </c>
      <c r="M112" s="116" t="s">
        <v>207</v>
      </c>
      <c r="N112" s="116" t="s">
        <v>207</v>
      </c>
      <c r="O112" s="116" t="s">
        <v>207</v>
      </c>
      <c r="P112" s="116" t="s">
        <v>207</v>
      </c>
      <c r="Q112" s="116" t="s">
        <v>207</v>
      </c>
      <c r="R112" s="116" t="s">
        <v>207</v>
      </c>
      <c r="S112" s="116" t="s">
        <v>207</v>
      </c>
      <c r="T112" s="116" t="s">
        <v>207</v>
      </c>
      <c r="U112" s="116" t="s">
        <v>207</v>
      </c>
      <c r="V112" s="116" t="s">
        <v>207</v>
      </c>
      <c r="W112" s="116" t="s">
        <v>207</v>
      </c>
      <c r="X112" s="116" t="s">
        <v>207</v>
      </c>
      <c r="Y112" s="116" t="s">
        <v>207</v>
      </c>
      <c r="Z112" s="116" t="s">
        <v>207</v>
      </c>
      <c r="AA112" s="116" t="s">
        <v>207</v>
      </c>
      <c r="AB112" s="116" t="s">
        <v>207</v>
      </c>
      <c r="AC112" s="116" t="s">
        <v>207</v>
      </c>
      <c r="AD112" s="116" t="s">
        <v>207</v>
      </c>
      <c r="AE112" s="116" t="s">
        <v>207</v>
      </c>
      <c r="AF112" s="116" t="s">
        <v>207</v>
      </c>
      <c r="AG112" s="116" t="s">
        <v>207</v>
      </c>
      <c r="AH112" s="116" t="s">
        <v>207</v>
      </c>
      <c r="AI112" s="116" t="s">
        <v>207</v>
      </c>
      <c r="AJ112" s="116" t="s">
        <v>207</v>
      </c>
      <c r="AK112" s="116" t="s">
        <v>207</v>
      </c>
      <c r="AL112" s="116" t="s">
        <v>207</v>
      </c>
      <c r="AM112" s="116" t="s">
        <v>207</v>
      </c>
      <c r="AN112" s="116" t="s">
        <v>207</v>
      </c>
    </row>
  </sheetData>
  <mergeCells count="92">
    <mergeCell ref="E13:F13"/>
    <mergeCell ref="AK13:AN13"/>
    <mergeCell ref="G13:AJ13"/>
    <mergeCell ref="B15:C16"/>
    <mergeCell ref="A15:A16"/>
    <mergeCell ref="A13:D13"/>
    <mergeCell ref="A14:D14"/>
    <mergeCell ref="D15:D16"/>
    <mergeCell ref="A101:A106"/>
    <mergeCell ref="B101:B106"/>
    <mergeCell ref="C101:C102"/>
    <mergeCell ref="C103:C104"/>
    <mergeCell ref="C105:C106"/>
    <mergeCell ref="A107:A112"/>
    <mergeCell ref="B107:B112"/>
    <mergeCell ref="C107:C108"/>
    <mergeCell ref="C109:C110"/>
    <mergeCell ref="C111:C112"/>
    <mergeCell ref="A89:A94"/>
    <mergeCell ref="B89:B94"/>
    <mergeCell ref="C89:C90"/>
    <mergeCell ref="C91:C92"/>
    <mergeCell ref="C93:C94"/>
    <mergeCell ref="A95:A100"/>
    <mergeCell ref="B95:B100"/>
    <mergeCell ref="C95:C96"/>
    <mergeCell ref="C97:C98"/>
    <mergeCell ref="C99:C100"/>
    <mergeCell ref="A77:A82"/>
    <mergeCell ref="B77:B82"/>
    <mergeCell ref="C77:C78"/>
    <mergeCell ref="C79:C80"/>
    <mergeCell ref="C81:C82"/>
    <mergeCell ref="A83:A88"/>
    <mergeCell ref="B83:B88"/>
    <mergeCell ref="C83:C84"/>
    <mergeCell ref="C85:C86"/>
    <mergeCell ref="C87:C88"/>
    <mergeCell ref="A69:A72"/>
    <mergeCell ref="B69:B72"/>
    <mergeCell ref="C69:C70"/>
    <mergeCell ref="C71:C72"/>
    <mergeCell ref="A73:A76"/>
    <mergeCell ref="B73:B76"/>
    <mergeCell ref="C73:C74"/>
    <mergeCell ref="C75:C76"/>
    <mergeCell ref="A61:A64"/>
    <mergeCell ref="B61:B64"/>
    <mergeCell ref="C61:C62"/>
    <mergeCell ref="C63:C64"/>
    <mergeCell ref="A65:A68"/>
    <mergeCell ref="B65:B68"/>
    <mergeCell ref="C65:C66"/>
    <mergeCell ref="C67:C68"/>
    <mergeCell ref="A53:A56"/>
    <mergeCell ref="B53:B56"/>
    <mergeCell ref="C53:C54"/>
    <mergeCell ref="C55:C56"/>
    <mergeCell ref="A57:A60"/>
    <mergeCell ref="B57:B60"/>
    <mergeCell ref="C57:C58"/>
    <mergeCell ref="C59:C60"/>
    <mergeCell ref="A41:A46"/>
    <mergeCell ref="B41:B46"/>
    <mergeCell ref="C41:C42"/>
    <mergeCell ref="C43:C44"/>
    <mergeCell ref="C45:C46"/>
    <mergeCell ref="A47:A52"/>
    <mergeCell ref="B47:B52"/>
    <mergeCell ref="C47:C48"/>
    <mergeCell ref="C49:C50"/>
    <mergeCell ref="C51:C52"/>
    <mergeCell ref="A29:A34"/>
    <mergeCell ref="B29:B34"/>
    <mergeCell ref="C29:C30"/>
    <mergeCell ref="C31:C32"/>
    <mergeCell ref="C33:C34"/>
    <mergeCell ref="A35:A40"/>
    <mergeCell ref="B35:B40"/>
    <mergeCell ref="C35:C36"/>
    <mergeCell ref="C37:C38"/>
    <mergeCell ref="C39:C40"/>
    <mergeCell ref="A17:A22"/>
    <mergeCell ref="B17:B22"/>
    <mergeCell ref="C17:C18"/>
    <mergeCell ref="C19:C20"/>
    <mergeCell ref="C21:C22"/>
    <mergeCell ref="A23:A28"/>
    <mergeCell ref="B23:B28"/>
    <mergeCell ref="C23:C24"/>
    <mergeCell ref="C25:C26"/>
    <mergeCell ref="C27:C28"/>
  </mergeCells>
  <pageMargins left="0.70866141732283472" right="0.70866141732283472" top="0.74803149606299213" bottom="0.74803149606299213" header="0.31496062992125984" footer="0.31496062992125984"/>
  <pageSetup paperSize="5" scale="60" pageOrder="overThenDown" orientation="portrait" r:id="rId1"/>
  <colBreaks count="2" manualBreakCount="2">
    <brk id="20" max="111" man="1"/>
    <brk id="36" max="1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4"/>
  <dimension ref="A2:G13"/>
  <sheetViews>
    <sheetView zoomScale="80" zoomScaleNormal="80" workbookViewId="0">
      <selection activeCell="D4" sqref="D4"/>
    </sheetView>
  </sheetViews>
  <sheetFormatPr baseColWidth="10" defaultColWidth="11.42578125" defaultRowHeight="12.75"/>
  <cols>
    <col min="1" max="1" width="18.42578125" style="1" customWidth="1"/>
    <col min="2" max="2" width="19.7109375" style="1" customWidth="1"/>
    <col min="3" max="3" width="21.28515625" style="1" customWidth="1"/>
    <col min="4" max="4" width="20" style="1" customWidth="1"/>
    <col min="5" max="5" width="16.42578125" style="1" customWidth="1"/>
    <col min="6" max="6" width="18.42578125" style="1" customWidth="1"/>
    <col min="7" max="7" width="22.85546875" style="1" customWidth="1"/>
    <col min="8" max="16384" width="11.42578125" style="1"/>
  </cols>
  <sheetData>
    <row r="2" spans="1:7" ht="27.75" customHeight="1">
      <c r="A2" s="145" t="s">
        <v>24</v>
      </c>
      <c r="B2" s="145"/>
      <c r="C2" s="145"/>
      <c r="D2" s="145"/>
      <c r="E2" s="145"/>
      <c r="F2" s="145"/>
      <c r="G2" s="145"/>
    </row>
    <row r="3" spans="1:7" ht="28.5" customHeight="1">
      <c r="A3" s="150" t="s">
        <v>16</v>
      </c>
      <c r="B3" s="150" t="s">
        <v>14</v>
      </c>
      <c r="C3" s="7" t="s">
        <v>25</v>
      </c>
      <c r="D3" s="152" t="s">
        <v>26</v>
      </c>
      <c r="E3" s="152"/>
      <c r="F3" s="152"/>
      <c r="G3" s="150" t="s">
        <v>13</v>
      </c>
    </row>
    <row r="4" spans="1:7" ht="75.75" customHeight="1">
      <c r="A4" s="151"/>
      <c r="B4" s="151"/>
      <c r="C4" s="8" t="s">
        <v>17</v>
      </c>
      <c r="D4" s="7" t="s">
        <v>27</v>
      </c>
      <c r="E4" s="145" t="s">
        <v>28</v>
      </c>
      <c r="F4" s="145"/>
      <c r="G4" s="151"/>
    </row>
    <row r="5" spans="1:7" ht="23.25" customHeight="1">
      <c r="A5" s="9" t="s">
        <v>0</v>
      </c>
      <c r="B5" s="4" t="s">
        <v>1</v>
      </c>
      <c r="C5" s="5"/>
      <c r="D5" s="4" t="s">
        <v>20</v>
      </c>
      <c r="E5" s="4" t="s">
        <v>2</v>
      </c>
      <c r="F5" s="4" t="s">
        <v>21</v>
      </c>
      <c r="G5" s="4">
        <v>793</v>
      </c>
    </row>
    <row r="6" spans="1:7" ht="23.25" customHeight="1">
      <c r="A6" s="9" t="s">
        <v>3</v>
      </c>
      <c r="B6" s="4" t="s">
        <v>18</v>
      </c>
      <c r="C6" s="5"/>
      <c r="D6" s="4">
        <v>220</v>
      </c>
      <c r="E6" s="4" t="s">
        <v>4</v>
      </c>
      <c r="F6" s="4">
        <v>648</v>
      </c>
      <c r="G6" s="4">
        <v>868</v>
      </c>
    </row>
    <row r="7" spans="1:7" ht="23.25" customHeight="1">
      <c r="A7" s="9" t="s">
        <v>5</v>
      </c>
      <c r="B7" s="4" t="s">
        <v>19</v>
      </c>
      <c r="C7" s="5"/>
      <c r="D7" s="4" t="s">
        <v>20</v>
      </c>
      <c r="E7" s="4" t="s">
        <v>6</v>
      </c>
      <c r="F7" s="4" t="s">
        <v>22</v>
      </c>
      <c r="G7" s="4" t="s">
        <v>23</v>
      </c>
    </row>
    <row r="8" spans="1:7" ht="23.25" customHeight="1">
      <c r="A8" s="9" t="s">
        <v>7</v>
      </c>
      <c r="B8" s="4" t="s">
        <v>8</v>
      </c>
      <c r="C8" s="5"/>
      <c r="D8" s="4">
        <v>662</v>
      </c>
      <c r="E8" s="4" t="s">
        <v>9</v>
      </c>
      <c r="F8" s="6">
        <v>1545</v>
      </c>
      <c r="G8" s="6">
        <v>2208</v>
      </c>
    </row>
    <row r="9" spans="1:7" ht="23.25" customHeight="1">
      <c r="A9" s="10"/>
      <c r="B9" s="2"/>
      <c r="C9" s="2"/>
      <c r="D9" s="2"/>
      <c r="E9" s="2"/>
      <c r="F9" s="2"/>
      <c r="G9" s="2"/>
    </row>
    <row r="10" spans="1:7" ht="23.25" customHeight="1">
      <c r="A10" s="9" t="s">
        <v>10</v>
      </c>
      <c r="B10" s="5"/>
      <c r="C10" s="4">
        <v>96</v>
      </c>
      <c r="D10" s="5"/>
      <c r="E10" s="5"/>
      <c r="F10" s="5"/>
      <c r="G10" s="4">
        <v>96</v>
      </c>
    </row>
    <row r="11" spans="1:7" ht="23.25" customHeight="1">
      <c r="A11" s="9" t="s">
        <v>11</v>
      </c>
      <c r="B11" s="5"/>
      <c r="C11" s="4">
        <v>96</v>
      </c>
      <c r="D11" s="5"/>
      <c r="E11" s="5"/>
      <c r="F11" s="5"/>
      <c r="G11" s="4">
        <v>96</v>
      </c>
    </row>
    <row r="12" spans="1:7" ht="23.25" customHeight="1">
      <c r="A12" s="9" t="s">
        <v>7</v>
      </c>
      <c r="B12" s="5"/>
      <c r="C12" s="4" t="s">
        <v>29</v>
      </c>
      <c r="D12" s="5"/>
      <c r="E12" s="5"/>
      <c r="F12" s="4" t="s">
        <v>12</v>
      </c>
      <c r="G12" s="4" t="s">
        <v>30</v>
      </c>
    </row>
    <row r="13" spans="1:7">
      <c r="A13" s="1" t="s">
        <v>15</v>
      </c>
    </row>
  </sheetData>
  <mergeCells count="6">
    <mergeCell ref="E4:F4"/>
    <mergeCell ref="A2:G2"/>
    <mergeCell ref="A3:A4"/>
    <mergeCell ref="B3:B4"/>
    <mergeCell ref="D3:F3"/>
    <mergeCell ref="G3:G4"/>
  </mergeCells>
  <phoneticPr fontId="0" type="noConversion"/>
  <printOptions horizontalCentered="1"/>
  <pageMargins left="0.39370078740157483" right="0.39370078740157483" top="0.78740157480314965" bottom="0.39370078740157483" header="0.31496062992125984" footer="0.31496062992125984"/>
  <pageSetup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5"/>
  <dimension ref="A1:CL63"/>
  <sheetViews>
    <sheetView view="pageBreakPreview" zoomScale="70" zoomScaleNormal="70" zoomScaleSheetLayoutView="70" workbookViewId="0">
      <pane xSplit="1" ySplit="14" topLeftCell="B15" activePane="bottomRight" state="frozen"/>
      <selection pane="topRight" activeCell="D1" sqref="D1"/>
      <selection pane="bottomLeft" activeCell="A16" sqref="A16"/>
      <selection pane="bottomRight" activeCell="B15" sqref="B15"/>
    </sheetView>
  </sheetViews>
  <sheetFormatPr baseColWidth="10" defaultRowHeight="15"/>
  <cols>
    <col min="32" max="32" width="11.42578125" style="62" customWidth="1"/>
  </cols>
  <sheetData>
    <row r="1" spans="1:90" s="11" customFormat="1" ht="17.25"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2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F1" s="153"/>
      <c r="BG1" s="12"/>
      <c r="BH1" s="153"/>
      <c r="BI1" s="153"/>
      <c r="BJ1" s="153"/>
      <c r="BK1" s="153"/>
      <c r="BL1" s="153"/>
      <c r="BM1" s="153"/>
      <c r="BN1" s="153"/>
      <c r="BO1" s="153"/>
      <c r="BP1" s="153"/>
      <c r="BQ1" s="153"/>
      <c r="BR1" s="153"/>
      <c r="BS1" s="153"/>
      <c r="BT1" s="153"/>
      <c r="BU1" s="153"/>
      <c r="BV1" s="153"/>
      <c r="BW1" s="153"/>
      <c r="BX1" s="153"/>
      <c r="BY1" s="153"/>
      <c r="BZ1" s="153"/>
      <c r="CA1" s="153"/>
      <c r="CB1" s="153"/>
      <c r="CC1" s="153"/>
      <c r="CD1" s="153"/>
      <c r="CE1" s="153"/>
      <c r="CF1" s="153"/>
      <c r="CG1" s="153"/>
      <c r="CH1" s="153"/>
      <c r="CI1" s="153"/>
      <c r="CJ1" s="153"/>
      <c r="CK1" s="153"/>
    </row>
    <row r="2" spans="1:90" ht="17.25"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2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F2" s="153"/>
      <c r="BG2" s="12"/>
      <c r="BH2" s="153"/>
      <c r="BI2" s="153"/>
      <c r="BJ2" s="153"/>
      <c r="BK2" s="153"/>
      <c r="BL2" s="153"/>
      <c r="BM2" s="153"/>
      <c r="BN2" s="153"/>
      <c r="BO2" s="153"/>
      <c r="BP2" s="153"/>
      <c r="BQ2" s="153"/>
      <c r="BR2" s="153"/>
      <c r="BS2" s="153"/>
      <c r="BT2" s="153"/>
      <c r="BU2" s="153"/>
      <c r="BV2" s="153"/>
      <c r="BW2" s="153"/>
      <c r="BX2" s="153"/>
      <c r="BY2" s="153"/>
      <c r="BZ2" s="153"/>
      <c r="CA2" s="153"/>
      <c r="CB2" s="153"/>
      <c r="CC2" s="153"/>
      <c r="CD2" s="153"/>
      <c r="CE2" s="153"/>
      <c r="CF2" s="153"/>
      <c r="CG2" s="153"/>
      <c r="CH2" s="153"/>
      <c r="CI2" s="153"/>
      <c r="CJ2" s="153"/>
      <c r="CK2" s="153"/>
      <c r="CL2" s="11"/>
    </row>
    <row r="3" spans="1:90" ht="17.25">
      <c r="B3" s="12" t="s">
        <v>31</v>
      </c>
      <c r="C3" s="12"/>
      <c r="D3" s="12"/>
      <c r="E3" s="12"/>
      <c r="F3" s="12"/>
      <c r="G3" s="12"/>
      <c r="H3" s="12" t="s">
        <v>32</v>
      </c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 t="s">
        <v>31</v>
      </c>
      <c r="AE3" s="12"/>
      <c r="AF3" s="12"/>
      <c r="AG3" s="12"/>
      <c r="AH3" s="12"/>
      <c r="AI3" s="12"/>
      <c r="AJ3" s="12" t="s">
        <v>32</v>
      </c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 t="s">
        <v>31</v>
      </c>
      <c r="BI3" s="12"/>
      <c r="BJ3" s="12"/>
      <c r="BK3" s="12"/>
      <c r="BL3" s="12"/>
      <c r="BM3" s="12"/>
      <c r="BN3" s="12" t="s">
        <v>32</v>
      </c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1"/>
    </row>
    <row r="4" spans="1:90" ht="17.25">
      <c r="B4" s="12" t="s">
        <v>33</v>
      </c>
      <c r="C4" s="12"/>
      <c r="D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3"/>
      <c r="T4" s="13"/>
      <c r="U4" s="13"/>
      <c r="V4" s="13"/>
      <c r="W4" s="13"/>
      <c r="X4" s="13"/>
      <c r="Y4" s="13"/>
      <c r="Z4" s="13"/>
      <c r="AA4" s="13"/>
      <c r="AB4" s="13"/>
      <c r="AC4" s="12"/>
      <c r="AD4" s="12" t="s">
        <v>33</v>
      </c>
      <c r="AE4" s="12"/>
      <c r="AF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3"/>
      <c r="AY4" s="13"/>
      <c r="AZ4" s="13"/>
      <c r="BA4" s="13"/>
      <c r="BB4" s="13"/>
      <c r="BC4" s="13"/>
      <c r="BD4" s="13"/>
      <c r="BE4" s="13"/>
      <c r="BF4" s="13"/>
      <c r="BG4" s="12"/>
      <c r="BH4" s="12" t="s">
        <v>33</v>
      </c>
      <c r="BI4" s="12"/>
      <c r="BJ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1"/>
    </row>
    <row r="5" spans="1:90" ht="17.25">
      <c r="B5" s="12" t="s">
        <v>34</v>
      </c>
      <c r="C5" s="12"/>
      <c r="D5" s="12"/>
      <c r="E5" s="12"/>
      <c r="F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3"/>
      <c r="T5" s="13"/>
      <c r="U5" s="13"/>
      <c r="V5" s="13"/>
      <c r="W5" s="13"/>
      <c r="X5" s="13"/>
      <c r="Y5" s="13"/>
      <c r="Z5" s="13"/>
      <c r="AA5" s="13"/>
      <c r="AB5" s="13"/>
      <c r="AC5" s="12"/>
      <c r="AD5" s="12" t="s">
        <v>34</v>
      </c>
      <c r="AE5" s="12"/>
      <c r="AF5" s="12"/>
      <c r="AG5" s="12"/>
      <c r="AH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3"/>
      <c r="AY5" s="13"/>
      <c r="AZ5" s="13"/>
      <c r="BA5" s="13"/>
      <c r="BB5" s="13"/>
      <c r="BC5" s="13"/>
      <c r="BD5" s="13"/>
      <c r="BE5" s="13"/>
      <c r="BF5" s="13"/>
      <c r="BG5" s="12"/>
      <c r="BH5" s="12" t="s">
        <v>34</v>
      </c>
      <c r="BI5" s="12"/>
      <c r="BJ5" s="12"/>
      <c r="BK5" s="12"/>
      <c r="BL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1"/>
    </row>
    <row r="6" spans="1:90" ht="17.25">
      <c r="B6" s="12" t="s">
        <v>35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3"/>
      <c r="T6" s="13"/>
      <c r="U6" s="13"/>
      <c r="V6" s="13"/>
      <c r="W6" s="13"/>
      <c r="X6" s="13"/>
      <c r="Y6" s="13"/>
      <c r="Z6" s="13"/>
      <c r="AA6" s="13"/>
      <c r="AB6" s="13"/>
      <c r="AC6" s="12"/>
      <c r="AD6" s="12" t="s">
        <v>35</v>
      </c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3"/>
      <c r="AY6" s="13"/>
      <c r="AZ6" s="13"/>
      <c r="BA6" s="13"/>
      <c r="BB6" s="13"/>
      <c r="BC6" s="13"/>
      <c r="BD6" s="13"/>
      <c r="BE6" s="13"/>
      <c r="BF6" s="13"/>
      <c r="BG6" s="12"/>
      <c r="BH6" s="12" t="s">
        <v>35</v>
      </c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1"/>
    </row>
    <row r="7" spans="1:90" ht="17.25">
      <c r="B7" s="12" t="s">
        <v>36</v>
      </c>
      <c r="C7" s="12"/>
      <c r="D7" s="12"/>
      <c r="E7" s="12"/>
      <c r="F7" s="12"/>
      <c r="G7" s="12"/>
      <c r="H7" s="12" t="s">
        <v>37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3"/>
      <c r="T7" s="13"/>
      <c r="U7" s="13"/>
      <c r="V7" s="13"/>
      <c r="W7" s="13"/>
      <c r="X7" s="13"/>
      <c r="Y7" s="13"/>
      <c r="Z7" s="13"/>
      <c r="AA7" s="13"/>
      <c r="AB7" s="13"/>
      <c r="AC7" s="12"/>
      <c r="AD7" s="12" t="s">
        <v>36</v>
      </c>
      <c r="AE7" s="12"/>
      <c r="AF7" s="12"/>
      <c r="AG7" s="12"/>
      <c r="AH7" s="12"/>
      <c r="AI7" s="12"/>
      <c r="AJ7" s="12" t="s">
        <v>37</v>
      </c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/>
      <c r="AY7" s="13"/>
      <c r="AZ7" s="13"/>
      <c r="BA7" s="13"/>
      <c r="BB7" s="13"/>
      <c r="BC7" s="13"/>
      <c r="BD7" s="13"/>
      <c r="BE7" s="13"/>
      <c r="BF7" s="13"/>
      <c r="BG7" s="12"/>
      <c r="BH7" s="12" t="s">
        <v>36</v>
      </c>
      <c r="BI7" s="12"/>
      <c r="BJ7" s="12"/>
      <c r="BK7" s="12"/>
      <c r="BL7" s="12"/>
      <c r="BM7" s="12"/>
      <c r="BN7" s="12" t="s">
        <v>37</v>
      </c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1"/>
    </row>
    <row r="8" spans="1:90" ht="17.25">
      <c r="A8" s="12"/>
      <c r="B8" s="14"/>
      <c r="C8" s="12"/>
      <c r="D8" s="156" t="s">
        <v>38</v>
      </c>
      <c r="E8" s="156"/>
      <c r="F8" s="156"/>
      <c r="G8" s="156"/>
      <c r="H8" s="156"/>
      <c r="I8" s="156"/>
      <c r="J8" s="156"/>
      <c r="K8" s="156"/>
      <c r="L8" s="156"/>
      <c r="M8" s="156"/>
      <c r="N8" s="12"/>
      <c r="O8" s="15"/>
      <c r="P8" s="12"/>
      <c r="Q8" s="154" t="s">
        <v>39</v>
      </c>
      <c r="R8" s="154"/>
      <c r="S8" s="154"/>
      <c r="T8" s="154"/>
      <c r="U8" s="154"/>
      <c r="V8" s="154"/>
      <c r="W8" s="154"/>
      <c r="X8" s="154"/>
      <c r="Y8" s="154"/>
      <c r="Z8" s="154"/>
      <c r="AA8" s="12"/>
      <c r="AB8" s="12"/>
      <c r="AC8" s="12"/>
      <c r="AD8" s="14"/>
      <c r="AE8" s="12"/>
      <c r="AF8" s="156" t="s">
        <v>38</v>
      </c>
      <c r="AG8" s="156"/>
      <c r="AH8" s="156"/>
      <c r="AI8" s="156"/>
      <c r="AJ8" s="156"/>
      <c r="AK8" s="156"/>
      <c r="AL8" s="156"/>
      <c r="AM8" s="156"/>
      <c r="AN8" s="156"/>
      <c r="AO8" s="156"/>
      <c r="AP8" s="12"/>
      <c r="AQ8" s="15"/>
      <c r="AR8" s="12"/>
      <c r="AS8" s="154" t="s">
        <v>39</v>
      </c>
      <c r="AT8" s="154"/>
      <c r="AU8" s="154"/>
      <c r="AV8" s="154"/>
      <c r="AW8" s="154"/>
      <c r="AX8" s="154"/>
      <c r="AY8" s="154"/>
      <c r="AZ8" s="154"/>
      <c r="BA8" s="154"/>
      <c r="BB8" s="154"/>
      <c r="BC8" s="12"/>
      <c r="BD8" s="12"/>
      <c r="BE8" s="12"/>
      <c r="BF8" s="12"/>
      <c r="BG8" s="12"/>
      <c r="BH8" s="14"/>
      <c r="BI8" s="12"/>
      <c r="BJ8" s="156" t="s">
        <v>38</v>
      </c>
      <c r="BK8" s="156"/>
      <c r="BL8" s="156"/>
      <c r="BM8" s="156"/>
      <c r="BN8" s="156"/>
      <c r="BO8" s="156"/>
      <c r="BP8" s="156"/>
      <c r="BQ8" s="156"/>
      <c r="BR8" s="156"/>
      <c r="BS8" s="156"/>
      <c r="BT8" s="12"/>
      <c r="BU8" s="15"/>
      <c r="BV8" s="12"/>
      <c r="BW8" s="154" t="s">
        <v>39</v>
      </c>
      <c r="BX8" s="154"/>
      <c r="BY8" s="154"/>
      <c r="BZ8" s="154"/>
      <c r="CA8" s="154"/>
      <c r="CB8" s="154"/>
      <c r="CC8" s="154"/>
      <c r="CD8" s="154"/>
      <c r="CE8" s="154"/>
      <c r="CF8" s="154"/>
      <c r="CG8" s="12"/>
      <c r="CH8" s="12"/>
      <c r="CI8" s="12"/>
      <c r="CJ8" s="12"/>
      <c r="CK8" s="12"/>
      <c r="CL8" s="11"/>
    </row>
    <row r="9" spans="1:90" ht="17.25" customHeight="1">
      <c r="A9" s="12"/>
      <c r="B9" s="16"/>
      <c r="D9" s="156" t="s">
        <v>40</v>
      </c>
      <c r="E9" s="156"/>
      <c r="F9" s="156"/>
      <c r="G9" s="156"/>
      <c r="H9" s="156"/>
      <c r="I9" s="156"/>
      <c r="J9" s="156"/>
      <c r="K9" s="156"/>
      <c r="L9" s="156"/>
      <c r="M9" s="156"/>
      <c r="N9" s="11"/>
      <c r="O9" s="17"/>
      <c r="P9" s="11"/>
      <c r="Q9" s="155" t="s">
        <v>41</v>
      </c>
      <c r="R9" s="155"/>
      <c r="S9" s="155"/>
      <c r="T9" s="155"/>
      <c r="U9" s="155"/>
      <c r="V9" s="155"/>
      <c r="W9" s="155"/>
      <c r="X9" s="155"/>
      <c r="Y9" s="155"/>
      <c r="Z9" s="155"/>
      <c r="AA9" s="18"/>
      <c r="AB9" s="18"/>
      <c r="AC9" s="18"/>
      <c r="AD9" s="16"/>
      <c r="AF9" s="156" t="s">
        <v>40</v>
      </c>
      <c r="AG9" s="156"/>
      <c r="AH9" s="156"/>
      <c r="AI9" s="156"/>
      <c r="AJ9" s="156"/>
      <c r="AK9" s="156"/>
      <c r="AL9" s="156"/>
      <c r="AM9" s="156"/>
      <c r="AN9" s="156"/>
      <c r="AO9" s="156"/>
      <c r="AP9" s="11"/>
      <c r="AQ9" s="17"/>
      <c r="AR9" s="11"/>
      <c r="AS9" s="155" t="s">
        <v>41</v>
      </c>
      <c r="AT9" s="155"/>
      <c r="AU9" s="155"/>
      <c r="AV9" s="155"/>
      <c r="AW9" s="155"/>
      <c r="AX9" s="155"/>
      <c r="AY9" s="155"/>
      <c r="AZ9" s="155"/>
      <c r="BA9" s="155"/>
      <c r="BB9" s="155"/>
      <c r="BC9" s="18"/>
      <c r="BD9" s="18"/>
      <c r="BE9" s="12"/>
      <c r="BF9" s="12"/>
      <c r="BG9" s="12"/>
      <c r="BH9" s="16"/>
      <c r="BJ9" s="156" t="s">
        <v>40</v>
      </c>
      <c r="BK9" s="156"/>
      <c r="BL9" s="156"/>
      <c r="BM9" s="156"/>
      <c r="BN9" s="156"/>
      <c r="BO9" s="156"/>
      <c r="BP9" s="156"/>
      <c r="BQ9" s="156"/>
      <c r="BR9" s="156"/>
      <c r="BS9" s="156"/>
      <c r="BT9" s="11"/>
      <c r="BU9" s="17"/>
      <c r="BV9" s="11"/>
      <c r="BW9" s="155" t="s">
        <v>41</v>
      </c>
      <c r="BX9" s="155"/>
      <c r="BY9" s="155"/>
      <c r="BZ9" s="155"/>
      <c r="CA9" s="155"/>
      <c r="CB9" s="155"/>
      <c r="CC9" s="155"/>
      <c r="CD9" s="155"/>
      <c r="CE9" s="155"/>
      <c r="CF9" s="155"/>
      <c r="CG9" s="18"/>
      <c r="CH9" s="18"/>
      <c r="CI9" s="18"/>
      <c r="CJ9" s="18"/>
      <c r="CK9" s="18"/>
      <c r="CL9" s="11"/>
    </row>
    <row r="10" spans="1:90" ht="17.25" customHeight="1">
      <c r="A10" s="12"/>
      <c r="B10" s="19"/>
      <c r="C10" s="11"/>
      <c r="D10" s="156" t="s">
        <v>42</v>
      </c>
      <c r="E10" s="156"/>
      <c r="F10" s="156"/>
      <c r="G10" s="156"/>
      <c r="H10" s="156"/>
      <c r="I10" s="156"/>
      <c r="J10" s="156"/>
      <c r="K10" s="156"/>
      <c r="L10" s="156"/>
      <c r="M10" s="156"/>
      <c r="N10" s="11"/>
      <c r="O10" s="20"/>
      <c r="P10" s="11"/>
      <c r="Q10" s="155" t="s">
        <v>43</v>
      </c>
      <c r="R10" s="155"/>
      <c r="S10" s="155"/>
      <c r="T10" s="155"/>
      <c r="U10" s="155"/>
      <c r="V10" s="155"/>
      <c r="W10" s="155"/>
      <c r="X10" s="155"/>
      <c r="Y10" s="155"/>
      <c r="Z10" s="155"/>
      <c r="AA10" s="18"/>
      <c r="AB10" s="18"/>
      <c r="AC10" s="18"/>
      <c r="AD10" s="19"/>
      <c r="AE10" s="11"/>
      <c r="AF10" s="156" t="s">
        <v>42</v>
      </c>
      <c r="AG10" s="156"/>
      <c r="AH10" s="156"/>
      <c r="AI10" s="156"/>
      <c r="AJ10" s="156"/>
      <c r="AK10" s="156"/>
      <c r="AL10" s="156"/>
      <c r="AM10" s="156"/>
      <c r="AN10" s="156"/>
      <c r="AO10" s="156"/>
      <c r="AP10" s="11"/>
      <c r="AQ10" s="20"/>
      <c r="AR10" s="11"/>
      <c r="AS10" s="155" t="s">
        <v>43</v>
      </c>
      <c r="AT10" s="155"/>
      <c r="AU10" s="155"/>
      <c r="AV10" s="155"/>
      <c r="AW10" s="155"/>
      <c r="AX10" s="155"/>
      <c r="AY10" s="155"/>
      <c r="AZ10" s="155"/>
      <c r="BA10" s="155"/>
      <c r="BB10" s="155"/>
      <c r="BC10" s="18"/>
      <c r="BD10" s="18"/>
      <c r="BE10" s="12"/>
      <c r="BF10" s="21"/>
      <c r="BG10" s="12"/>
      <c r="BH10" s="19"/>
      <c r="BI10" s="11"/>
      <c r="BJ10" s="156" t="s">
        <v>42</v>
      </c>
      <c r="BK10" s="156"/>
      <c r="BL10" s="156"/>
      <c r="BM10" s="156"/>
      <c r="BN10" s="156"/>
      <c r="BO10" s="156"/>
      <c r="BP10" s="156"/>
      <c r="BQ10" s="156"/>
      <c r="BR10" s="156"/>
      <c r="BS10" s="156"/>
      <c r="BT10" s="11"/>
      <c r="BU10" s="20"/>
      <c r="BV10" s="11"/>
      <c r="BW10" s="155" t="s">
        <v>43</v>
      </c>
      <c r="BX10" s="155"/>
      <c r="BY10" s="155"/>
      <c r="BZ10" s="155"/>
      <c r="CA10" s="155"/>
      <c r="CB10" s="155"/>
      <c r="CC10" s="155"/>
      <c r="CD10" s="155"/>
      <c r="CE10" s="155"/>
      <c r="CF10" s="155"/>
      <c r="CG10" s="18"/>
      <c r="CH10" s="18"/>
      <c r="CI10" s="18"/>
      <c r="CJ10" s="18"/>
      <c r="CK10" s="18"/>
      <c r="CL10" s="11"/>
    </row>
    <row r="11" spans="1:90" ht="18" thickBot="1">
      <c r="A11" s="22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22"/>
      <c r="AE11" s="22"/>
      <c r="AF11" s="22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22"/>
      <c r="BI11" s="22"/>
      <c r="BJ11" s="22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1"/>
    </row>
    <row r="12" spans="1:90" ht="15" customHeight="1">
      <c r="A12" s="24"/>
      <c r="B12" s="163" t="s">
        <v>44</v>
      </c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4"/>
      <c r="AB12" s="165"/>
      <c r="AC12" s="157" t="s">
        <v>45</v>
      </c>
      <c r="AD12" s="158"/>
      <c r="AE12" s="158"/>
      <c r="AF12" s="158"/>
      <c r="AG12" s="158"/>
      <c r="AH12" s="158"/>
      <c r="AI12" s="158"/>
      <c r="AJ12" s="158"/>
      <c r="AK12" s="158"/>
      <c r="AL12" s="158"/>
      <c r="AM12" s="158"/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8"/>
      <c r="BF12" s="159"/>
      <c r="BG12" s="157" t="s">
        <v>46</v>
      </c>
      <c r="BH12" s="158"/>
      <c r="BI12" s="158"/>
      <c r="BJ12" s="158"/>
      <c r="BK12" s="158"/>
      <c r="BL12" s="158"/>
      <c r="BM12" s="158"/>
      <c r="BN12" s="158"/>
      <c r="BO12" s="158"/>
      <c r="BP12" s="158"/>
      <c r="BQ12" s="158"/>
      <c r="BR12" s="158"/>
      <c r="BS12" s="158"/>
      <c r="BT12" s="158"/>
      <c r="BU12" s="158"/>
      <c r="BV12" s="158"/>
      <c r="BW12" s="158"/>
      <c r="BX12" s="158"/>
      <c r="BY12" s="158"/>
      <c r="BZ12" s="158"/>
      <c r="CA12" s="158"/>
      <c r="CB12" s="158"/>
      <c r="CC12" s="158"/>
      <c r="CD12" s="158"/>
      <c r="CE12" s="158"/>
      <c r="CF12" s="158"/>
      <c r="CG12" s="158"/>
      <c r="CH12" s="158"/>
      <c r="CI12" s="158"/>
      <c r="CJ12" s="158"/>
      <c r="CK12" s="159"/>
    </row>
    <row r="13" spans="1:90" s="28" customFormat="1">
      <c r="A13" s="25"/>
      <c r="B13" s="26" t="s">
        <v>162</v>
      </c>
      <c r="C13" s="26" t="s">
        <v>162</v>
      </c>
      <c r="D13" s="26" t="s">
        <v>162</v>
      </c>
      <c r="E13" s="26" t="s">
        <v>162</v>
      </c>
      <c r="F13" s="26" t="s">
        <v>162</v>
      </c>
      <c r="G13" s="26" t="s">
        <v>162</v>
      </c>
      <c r="H13" s="26" t="s">
        <v>162</v>
      </c>
      <c r="I13" s="26" t="s">
        <v>162</v>
      </c>
      <c r="J13" s="26" t="s">
        <v>162</v>
      </c>
      <c r="K13" s="26" t="s">
        <v>162</v>
      </c>
      <c r="L13" s="26" t="s">
        <v>162</v>
      </c>
      <c r="M13" s="26" t="s">
        <v>162</v>
      </c>
      <c r="N13" s="26" t="s">
        <v>162</v>
      </c>
      <c r="O13" s="26" t="s">
        <v>162</v>
      </c>
      <c r="P13" s="26" t="s">
        <v>162</v>
      </c>
      <c r="Q13" s="26" t="s">
        <v>162</v>
      </c>
      <c r="R13" s="26" t="s">
        <v>162</v>
      </c>
      <c r="S13" s="26" t="s">
        <v>162</v>
      </c>
      <c r="T13" s="26" t="s">
        <v>162</v>
      </c>
      <c r="U13" s="26" t="s">
        <v>162</v>
      </c>
      <c r="V13" s="26" t="s">
        <v>48</v>
      </c>
      <c r="W13" s="26" t="s">
        <v>48</v>
      </c>
      <c r="X13" s="26" t="s">
        <v>48</v>
      </c>
      <c r="Y13" s="26" t="s">
        <v>48</v>
      </c>
      <c r="Z13" s="26" t="s">
        <v>48</v>
      </c>
      <c r="AA13" s="26" t="s">
        <v>48</v>
      </c>
      <c r="AB13" s="26" t="s">
        <v>48</v>
      </c>
      <c r="AC13" s="26" t="s">
        <v>48</v>
      </c>
      <c r="AD13" s="26" t="s">
        <v>48</v>
      </c>
      <c r="AE13" s="26" t="s">
        <v>47</v>
      </c>
      <c r="AF13" s="26" t="s">
        <v>47</v>
      </c>
      <c r="AG13" s="26" t="s">
        <v>47</v>
      </c>
      <c r="AH13" s="26" t="s">
        <v>47</v>
      </c>
      <c r="AI13" s="26" t="s">
        <v>47</v>
      </c>
      <c r="AJ13" s="26" t="s">
        <v>47</v>
      </c>
      <c r="AK13" s="26" t="s">
        <v>47</v>
      </c>
      <c r="AL13" s="26" t="s">
        <v>47</v>
      </c>
      <c r="AM13" s="26" t="s">
        <v>47</v>
      </c>
      <c r="AN13" s="26" t="s">
        <v>47</v>
      </c>
      <c r="AO13" s="26" t="s">
        <v>47</v>
      </c>
      <c r="AP13" s="26" t="s">
        <v>47</v>
      </c>
      <c r="AQ13" s="26" t="s">
        <v>47</v>
      </c>
      <c r="AR13" s="26" t="s">
        <v>47</v>
      </c>
      <c r="AS13" s="26" t="s">
        <v>47</v>
      </c>
      <c r="AT13" s="26" t="s">
        <v>47</v>
      </c>
      <c r="AU13" s="26" t="s">
        <v>47</v>
      </c>
      <c r="AV13" s="26" t="s">
        <v>47</v>
      </c>
      <c r="AW13" s="26" t="s">
        <v>47</v>
      </c>
      <c r="AX13" s="26" t="s">
        <v>47</v>
      </c>
      <c r="AY13" s="26" t="s">
        <v>47</v>
      </c>
      <c r="AZ13" s="26" t="s">
        <v>47</v>
      </c>
      <c r="BA13" s="26" t="s">
        <v>47</v>
      </c>
      <c r="BB13" s="26" t="s">
        <v>47</v>
      </c>
      <c r="BC13" s="26" t="s">
        <v>47</v>
      </c>
      <c r="BD13" s="26" t="s">
        <v>47</v>
      </c>
      <c r="BE13" s="26" t="s">
        <v>47</v>
      </c>
      <c r="BF13" s="26" t="s">
        <v>47</v>
      </c>
      <c r="BG13" s="26" t="s">
        <v>47</v>
      </c>
      <c r="BH13" s="26" t="s">
        <v>47</v>
      </c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 t="s">
        <v>49</v>
      </c>
      <c r="CI13" s="27" t="s">
        <v>49</v>
      </c>
      <c r="CJ13" s="26" t="s">
        <v>49</v>
      </c>
      <c r="CK13" s="27" t="s">
        <v>49</v>
      </c>
    </row>
    <row r="14" spans="1:90" s="33" customFormat="1" ht="13.5" thickBot="1">
      <c r="A14" s="29"/>
      <c r="B14" s="30" t="s">
        <v>50</v>
      </c>
      <c r="C14" s="30" t="s">
        <v>51</v>
      </c>
      <c r="D14" s="30" t="s">
        <v>52</v>
      </c>
      <c r="E14" s="30" t="s">
        <v>53</v>
      </c>
      <c r="F14" s="30" t="s">
        <v>54</v>
      </c>
      <c r="G14" s="30" t="s">
        <v>55</v>
      </c>
      <c r="H14" s="30" t="s">
        <v>56</v>
      </c>
      <c r="I14" s="30" t="s">
        <v>57</v>
      </c>
      <c r="J14" s="30" t="s">
        <v>58</v>
      </c>
      <c r="K14" s="30" t="s">
        <v>59</v>
      </c>
      <c r="L14" s="30" t="s">
        <v>60</v>
      </c>
      <c r="M14" s="30" t="s">
        <v>61</v>
      </c>
      <c r="N14" s="30" t="s">
        <v>62</v>
      </c>
      <c r="O14" s="30" t="s">
        <v>63</v>
      </c>
      <c r="P14" s="30" t="s">
        <v>64</v>
      </c>
      <c r="Q14" s="30" t="s">
        <v>65</v>
      </c>
      <c r="R14" s="30" t="s">
        <v>66</v>
      </c>
      <c r="S14" s="30" t="s">
        <v>67</v>
      </c>
      <c r="T14" s="30" t="s">
        <v>68</v>
      </c>
      <c r="U14" s="30" t="s">
        <v>69</v>
      </c>
      <c r="V14" s="30" t="s">
        <v>70</v>
      </c>
      <c r="W14" s="30" t="s">
        <v>71</v>
      </c>
      <c r="X14" s="30" t="s">
        <v>72</v>
      </c>
      <c r="Y14" s="30" t="s">
        <v>73</v>
      </c>
      <c r="Z14" s="30" t="s">
        <v>74</v>
      </c>
      <c r="AA14" s="30" t="s">
        <v>75</v>
      </c>
      <c r="AB14" s="30" t="s">
        <v>76</v>
      </c>
      <c r="AC14" s="30" t="s">
        <v>77</v>
      </c>
      <c r="AD14" s="30" t="s">
        <v>78</v>
      </c>
      <c r="AE14" s="30" t="s">
        <v>79</v>
      </c>
      <c r="AF14" s="30" t="s">
        <v>80</v>
      </c>
      <c r="AG14" s="30" t="s">
        <v>81</v>
      </c>
      <c r="AH14" s="30" t="s">
        <v>82</v>
      </c>
      <c r="AI14" s="30" t="s">
        <v>83</v>
      </c>
      <c r="AJ14" s="30" t="s">
        <v>84</v>
      </c>
      <c r="AK14" s="30" t="s">
        <v>85</v>
      </c>
      <c r="AL14" s="30" t="s">
        <v>86</v>
      </c>
      <c r="AM14" s="30" t="s">
        <v>87</v>
      </c>
      <c r="AN14" s="30" t="s">
        <v>88</v>
      </c>
      <c r="AO14" s="30" t="s">
        <v>89</v>
      </c>
      <c r="AP14" s="30" t="s">
        <v>90</v>
      </c>
      <c r="AQ14" s="30" t="s">
        <v>91</v>
      </c>
      <c r="AR14" s="30" t="s">
        <v>92</v>
      </c>
      <c r="AS14" s="30" t="s">
        <v>93</v>
      </c>
      <c r="AT14" s="30" t="s">
        <v>94</v>
      </c>
      <c r="AU14" s="30" t="s">
        <v>95</v>
      </c>
      <c r="AV14" s="30" t="s">
        <v>96</v>
      </c>
      <c r="AW14" s="30" t="s">
        <v>97</v>
      </c>
      <c r="AX14" s="30" t="s">
        <v>98</v>
      </c>
      <c r="AY14" s="30" t="s">
        <v>99</v>
      </c>
      <c r="AZ14" s="30" t="s">
        <v>100</v>
      </c>
      <c r="BA14" s="30" t="s">
        <v>101</v>
      </c>
      <c r="BB14" s="30" t="s">
        <v>102</v>
      </c>
      <c r="BC14" s="30" t="s">
        <v>103</v>
      </c>
      <c r="BD14" s="30" t="s">
        <v>104</v>
      </c>
      <c r="BE14" s="30" t="s">
        <v>105</v>
      </c>
      <c r="BF14" s="30" t="s">
        <v>106</v>
      </c>
      <c r="BG14" s="30" t="s">
        <v>107</v>
      </c>
      <c r="BH14" s="30" t="s">
        <v>108</v>
      </c>
      <c r="BI14" s="31" t="s">
        <v>109</v>
      </c>
      <c r="BJ14" s="31" t="s">
        <v>110</v>
      </c>
      <c r="BK14" s="31" t="s">
        <v>111</v>
      </c>
      <c r="BL14" s="31" t="s">
        <v>112</v>
      </c>
      <c r="BM14" s="30" t="s">
        <v>113</v>
      </c>
      <c r="BN14" s="30" t="s">
        <v>114</v>
      </c>
      <c r="BO14" s="30" t="s">
        <v>115</v>
      </c>
      <c r="BP14" s="30" t="s">
        <v>116</v>
      </c>
      <c r="BQ14" s="30" t="s">
        <v>117</v>
      </c>
      <c r="BR14" s="30" t="s">
        <v>118</v>
      </c>
      <c r="BS14" s="30" t="s">
        <v>119</v>
      </c>
      <c r="BT14" s="30" t="s">
        <v>120</v>
      </c>
      <c r="BU14" s="30" t="s">
        <v>121</v>
      </c>
      <c r="BV14" s="30" t="s">
        <v>122</v>
      </c>
      <c r="BW14" s="30" t="s">
        <v>123</v>
      </c>
      <c r="BX14" s="30" t="s">
        <v>124</v>
      </c>
      <c r="BY14" s="30" t="s">
        <v>125</v>
      </c>
      <c r="BZ14" s="30" t="s">
        <v>126</v>
      </c>
      <c r="CA14" s="30" t="s">
        <v>127</v>
      </c>
      <c r="CB14" s="30" t="s">
        <v>128</v>
      </c>
      <c r="CC14" s="30" t="s">
        <v>129</v>
      </c>
      <c r="CD14" s="30" t="s">
        <v>130</v>
      </c>
      <c r="CE14" s="30" t="s">
        <v>131</v>
      </c>
      <c r="CF14" s="30" t="s">
        <v>132</v>
      </c>
      <c r="CG14" s="30" t="s">
        <v>133</v>
      </c>
      <c r="CH14" s="30" t="s">
        <v>134</v>
      </c>
      <c r="CI14" s="30" t="s">
        <v>135</v>
      </c>
      <c r="CJ14" s="32" t="s">
        <v>136</v>
      </c>
      <c r="CK14" s="30" t="s">
        <v>137</v>
      </c>
    </row>
    <row r="15" spans="1:90" s="11" customFormat="1" ht="15.75" customHeight="1" thickTop="1">
      <c r="A15" s="162" t="s">
        <v>145</v>
      </c>
      <c r="B15" s="70">
        <v>1</v>
      </c>
      <c r="C15" s="71">
        <v>2</v>
      </c>
      <c r="D15" s="71">
        <v>3</v>
      </c>
      <c r="E15" s="71">
        <v>4</v>
      </c>
      <c r="F15" s="71">
        <v>5</v>
      </c>
      <c r="G15" s="71">
        <v>6</v>
      </c>
      <c r="H15" s="71">
        <v>7</v>
      </c>
      <c r="I15" s="71">
        <v>8</v>
      </c>
      <c r="J15" s="71">
        <v>9</v>
      </c>
      <c r="K15" s="71">
        <v>10</v>
      </c>
      <c r="L15" s="71">
        <v>11</v>
      </c>
      <c r="M15" s="71">
        <v>12</v>
      </c>
      <c r="N15" s="71">
        <v>13</v>
      </c>
      <c r="O15" s="71">
        <v>14</v>
      </c>
      <c r="P15" s="71">
        <v>15</v>
      </c>
      <c r="Q15" s="71">
        <v>16</v>
      </c>
      <c r="R15" s="71">
        <v>17</v>
      </c>
      <c r="S15" s="71">
        <v>18</v>
      </c>
      <c r="T15" s="71">
        <v>19</v>
      </c>
      <c r="U15" s="72">
        <v>20</v>
      </c>
      <c r="V15" s="34"/>
      <c r="W15" s="35"/>
      <c r="X15" s="35"/>
      <c r="Y15" s="35"/>
      <c r="Z15" s="35"/>
      <c r="AA15" s="35"/>
      <c r="AB15" s="35"/>
      <c r="AC15" s="35"/>
      <c r="AD15" s="36"/>
      <c r="AE15" s="75">
        <v>1</v>
      </c>
      <c r="AF15" s="76">
        <v>2</v>
      </c>
      <c r="AG15" s="76">
        <v>3</v>
      </c>
      <c r="AH15" s="76">
        <v>4</v>
      </c>
      <c r="AI15" s="76">
        <v>5</v>
      </c>
      <c r="AJ15" s="76">
        <v>6</v>
      </c>
      <c r="AK15" s="76">
        <v>7</v>
      </c>
      <c r="AL15" s="76">
        <v>8</v>
      </c>
      <c r="AM15" s="76">
        <v>9</v>
      </c>
      <c r="AN15" s="76">
        <v>10</v>
      </c>
      <c r="AO15" s="76">
        <v>11</v>
      </c>
      <c r="AP15" s="76">
        <v>12</v>
      </c>
      <c r="AQ15" s="76">
        <v>13</v>
      </c>
      <c r="AR15" s="76">
        <v>14</v>
      </c>
      <c r="AS15" s="76">
        <v>15</v>
      </c>
      <c r="AT15" s="76">
        <v>16</v>
      </c>
      <c r="AU15" s="76">
        <v>17</v>
      </c>
      <c r="AV15" s="76">
        <v>18</v>
      </c>
      <c r="AW15" s="76">
        <v>19</v>
      </c>
      <c r="AX15" s="76">
        <v>20</v>
      </c>
      <c r="AY15" s="75">
        <v>21</v>
      </c>
      <c r="AZ15" s="76">
        <v>22</v>
      </c>
      <c r="BA15" s="76">
        <v>23</v>
      </c>
      <c r="BB15" s="76">
        <v>24</v>
      </c>
      <c r="BC15" s="76">
        <v>25</v>
      </c>
      <c r="BD15" s="76">
        <v>26</v>
      </c>
      <c r="BE15" s="76">
        <v>27</v>
      </c>
      <c r="BF15" s="76">
        <v>28</v>
      </c>
      <c r="BG15" s="76">
        <v>29</v>
      </c>
      <c r="BH15" s="76">
        <v>30</v>
      </c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8"/>
    </row>
    <row r="16" spans="1:90" s="11" customFormat="1" ht="15" customHeight="1">
      <c r="A16" s="160"/>
      <c r="B16" s="73">
        <v>21</v>
      </c>
      <c r="C16" s="74">
        <v>22</v>
      </c>
      <c r="D16" s="74">
        <v>23</v>
      </c>
      <c r="E16" s="73">
        <v>24</v>
      </c>
      <c r="F16" s="74">
        <v>25</v>
      </c>
      <c r="G16" s="74">
        <v>26</v>
      </c>
      <c r="H16" s="73">
        <v>27</v>
      </c>
      <c r="I16" s="74">
        <v>28</v>
      </c>
      <c r="J16" s="74">
        <v>29</v>
      </c>
      <c r="K16" s="73">
        <v>30</v>
      </c>
      <c r="L16" s="74">
        <v>31</v>
      </c>
      <c r="M16" s="74">
        <v>32</v>
      </c>
      <c r="N16" s="73">
        <v>33</v>
      </c>
      <c r="O16" s="74">
        <v>34</v>
      </c>
      <c r="P16" s="74">
        <v>35</v>
      </c>
      <c r="Q16" s="73">
        <v>36</v>
      </c>
      <c r="R16" s="74">
        <v>37</v>
      </c>
      <c r="S16" s="74">
        <v>38</v>
      </c>
      <c r="T16" s="73">
        <v>39</v>
      </c>
      <c r="U16" s="74">
        <v>40</v>
      </c>
      <c r="V16" s="42"/>
      <c r="W16" s="16"/>
      <c r="X16" s="16"/>
      <c r="Y16" s="16"/>
      <c r="Z16" s="16"/>
      <c r="AA16" s="16"/>
      <c r="AB16" s="16"/>
      <c r="AC16" s="16"/>
      <c r="AD16" s="43"/>
      <c r="AE16" s="77">
        <v>31</v>
      </c>
      <c r="AF16" s="78">
        <v>32</v>
      </c>
      <c r="AG16" s="77">
        <v>33</v>
      </c>
      <c r="AH16" s="78">
        <v>34</v>
      </c>
      <c r="AI16" s="77">
        <v>35</v>
      </c>
      <c r="AJ16" s="78">
        <v>36</v>
      </c>
      <c r="AK16" s="77">
        <v>37</v>
      </c>
      <c r="AL16" s="78">
        <v>38</v>
      </c>
      <c r="AM16" s="77">
        <v>39</v>
      </c>
      <c r="AN16" s="78">
        <v>40</v>
      </c>
      <c r="AO16" s="77">
        <v>41</v>
      </c>
      <c r="AP16" s="78">
        <v>42</v>
      </c>
      <c r="AQ16" s="77">
        <v>43</v>
      </c>
      <c r="AR16" s="78">
        <v>44</v>
      </c>
      <c r="AS16" s="77">
        <v>45</v>
      </c>
      <c r="AT16" s="78">
        <v>46</v>
      </c>
      <c r="AU16" s="77">
        <v>47</v>
      </c>
      <c r="AV16" s="78">
        <v>48</v>
      </c>
      <c r="AW16" s="77">
        <v>49</v>
      </c>
      <c r="AX16" s="78">
        <v>50</v>
      </c>
      <c r="AY16" s="77">
        <v>51</v>
      </c>
      <c r="AZ16" s="78">
        <v>52</v>
      </c>
      <c r="BA16" s="77">
        <v>53</v>
      </c>
      <c r="BB16" s="78">
        <v>54</v>
      </c>
      <c r="BC16" s="77">
        <v>55</v>
      </c>
      <c r="BD16" s="78">
        <v>56</v>
      </c>
      <c r="BE16" s="77">
        <v>57</v>
      </c>
      <c r="BF16" s="78">
        <v>58</v>
      </c>
      <c r="BG16" s="77">
        <v>59</v>
      </c>
      <c r="BH16" s="78">
        <v>60</v>
      </c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5"/>
      <c r="CI16" s="45"/>
      <c r="CJ16" s="45"/>
      <c r="CK16" s="46"/>
    </row>
    <row r="17" spans="1:89" s="11" customFormat="1" ht="15" customHeight="1" thickBot="1">
      <c r="A17" s="160" t="s">
        <v>144</v>
      </c>
      <c r="B17" s="73">
        <v>41</v>
      </c>
      <c r="C17" s="74">
        <v>42</v>
      </c>
      <c r="D17" s="73">
        <v>43</v>
      </c>
      <c r="E17" s="74">
        <v>44</v>
      </c>
      <c r="F17" s="73">
        <v>45</v>
      </c>
      <c r="G17" s="74">
        <v>46</v>
      </c>
      <c r="H17" s="73">
        <v>47</v>
      </c>
      <c r="I17" s="74">
        <v>48</v>
      </c>
      <c r="J17" s="73">
        <v>49</v>
      </c>
      <c r="K17" s="74">
        <v>50</v>
      </c>
      <c r="L17" s="73">
        <v>51</v>
      </c>
      <c r="M17" s="74">
        <v>52</v>
      </c>
      <c r="N17" s="73">
        <v>53</v>
      </c>
      <c r="O17" s="74">
        <v>54</v>
      </c>
      <c r="P17" s="73">
        <v>55</v>
      </c>
      <c r="Q17" s="74">
        <v>56</v>
      </c>
      <c r="R17" s="73">
        <v>57</v>
      </c>
      <c r="S17" s="74">
        <v>58</v>
      </c>
      <c r="T17" s="73">
        <v>59</v>
      </c>
      <c r="U17" s="74">
        <v>60</v>
      </c>
      <c r="V17" s="42"/>
      <c r="W17" s="16"/>
      <c r="X17" s="16"/>
      <c r="Y17" s="16"/>
      <c r="Z17" s="16"/>
      <c r="AA17" s="16"/>
      <c r="AB17" s="16"/>
      <c r="AC17" s="16"/>
      <c r="AD17" s="43"/>
      <c r="AE17" s="77">
        <v>61</v>
      </c>
      <c r="AF17" s="78">
        <v>62</v>
      </c>
      <c r="AG17" s="77">
        <v>63</v>
      </c>
      <c r="AH17" s="78">
        <v>64</v>
      </c>
      <c r="AI17" s="77">
        <v>65</v>
      </c>
      <c r="AJ17" s="78">
        <v>66</v>
      </c>
      <c r="AK17" s="77">
        <v>67</v>
      </c>
      <c r="AL17" s="78">
        <v>68</v>
      </c>
      <c r="AM17" s="77">
        <v>69</v>
      </c>
      <c r="AN17" s="78">
        <v>70</v>
      </c>
      <c r="AO17" s="77">
        <v>71</v>
      </c>
      <c r="AP17" s="78">
        <v>72</v>
      </c>
      <c r="AQ17" s="77">
        <v>73</v>
      </c>
      <c r="AR17" s="78">
        <v>74</v>
      </c>
      <c r="AS17" s="77">
        <v>75</v>
      </c>
      <c r="AT17" s="78">
        <v>76</v>
      </c>
      <c r="AU17" s="77">
        <v>77</v>
      </c>
      <c r="AV17" s="78">
        <v>78</v>
      </c>
      <c r="AW17" s="77">
        <v>79</v>
      </c>
      <c r="AX17" s="78">
        <v>80</v>
      </c>
      <c r="AY17" s="77">
        <v>81</v>
      </c>
      <c r="AZ17" s="78">
        <v>82</v>
      </c>
      <c r="BA17" s="77">
        <v>83</v>
      </c>
      <c r="BB17" s="78">
        <v>84</v>
      </c>
      <c r="BC17" s="77">
        <v>85</v>
      </c>
      <c r="BD17" s="78">
        <v>86</v>
      </c>
      <c r="BE17" s="77">
        <v>87</v>
      </c>
      <c r="BF17" s="78">
        <v>88</v>
      </c>
      <c r="BG17" s="77">
        <v>89</v>
      </c>
      <c r="BH17" s="78">
        <v>90</v>
      </c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5"/>
      <c r="CI17" s="45"/>
      <c r="CJ17" s="45"/>
      <c r="CK17" s="46"/>
    </row>
    <row r="18" spans="1:89" s="11" customFormat="1" ht="15" customHeight="1" thickTop="1">
      <c r="A18" s="160"/>
      <c r="B18" s="70">
        <v>61</v>
      </c>
      <c r="C18" s="71">
        <v>62</v>
      </c>
      <c r="D18" s="70">
        <v>63</v>
      </c>
      <c r="E18" s="71">
        <v>64</v>
      </c>
      <c r="F18" s="70">
        <v>65</v>
      </c>
      <c r="G18" s="71">
        <v>66</v>
      </c>
      <c r="H18" s="70">
        <v>67</v>
      </c>
      <c r="I18" s="71">
        <v>68</v>
      </c>
      <c r="J18" s="70">
        <v>69</v>
      </c>
      <c r="K18" s="71">
        <v>70</v>
      </c>
      <c r="L18" s="70">
        <v>71</v>
      </c>
      <c r="M18" s="71">
        <v>72</v>
      </c>
      <c r="N18" s="70">
        <v>73</v>
      </c>
      <c r="O18" s="71">
        <v>74</v>
      </c>
      <c r="P18" s="70">
        <v>75</v>
      </c>
      <c r="Q18" s="71">
        <v>76</v>
      </c>
      <c r="R18" s="70">
        <v>77</v>
      </c>
      <c r="S18" s="71">
        <v>78</v>
      </c>
      <c r="T18" s="70">
        <v>79</v>
      </c>
      <c r="U18" s="71">
        <v>80</v>
      </c>
      <c r="V18" s="42"/>
      <c r="W18" s="16"/>
      <c r="X18" s="16"/>
      <c r="Y18" s="16"/>
      <c r="Z18" s="16"/>
      <c r="AA18" s="16"/>
      <c r="AB18" s="16"/>
      <c r="AC18" s="16"/>
      <c r="AD18" s="43"/>
      <c r="AE18" s="77">
        <v>91</v>
      </c>
      <c r="AF18" s="78">
        <v>92</v>
      </c>
      <c r="AG18" s="77">
        <v>93</v>
      </c>
      <c r="AH18" s="78">
        <v>94</v>
      </c>
      <c r="AI18" s="77">
        <v>95</v>
      </c>
      <c r="AJ18" s="78">
        <v>96</v>
      </c>
      <c r="AK18" s="77">
        <v>97</v>
      </c>
      <c r="AL18" s="78">
        <v>98</v>
      </c>
      <c r="AM18" s="77">
        <v>99</v>
      </c>
      <c r="AN18" s="78">
        <v>100</v>
      </c>
      <c r="AO18" s="77">
        <v>101</v>
      </c>
      <c r="AP18" s="78">
        <v>102</v>
      </c>
      <c r="AQ18" s="77">
        <v>103</v>
      </c>
      <c r="AR18" s="78">
        <v>104</v>
      </c>
      <c r="AS18" s="77">
        <v>105</v>
      </c>
      <c r="AT18" s="78">
        <v>106</v>
      </c>
      <c r="AU18" s="77">
        <v>107</v>
      </c>
      <c r="AV18" s="78">
        <v>108</v>
      </c>
      <c r="AW18" s="77">
        <v>109</v>
      </c>
      <c r="AX18" s="78">
        <v>110</v>
      </c>
      <c r="AY18" s="77">
        <v>111</v>
      </c>
      <c r="AZ18" s="78">
        <v>112</v>
      </c>
      <c r="BA18" s="77">
        <v>113</v>
      </c>
      <c r="BB18" s="78">
        <v>114</v>
      </c>
      <c r="BC18" s="77">
        <v>115</v>
      </c>
      <c r="BD18" s="78">
        <v>116</v>
      </c>
      <c r="BE18" s="77">
        <v>117</v>
      </c>
      <c r="BF18" s="78">
        <v>118</v>
      </c>
      <c r="BG18" s="77">
        <v>119</v>
      </c>
      <c r="BH18" s="78">
        <v>120</v>
      </c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5"/>
      <c r="CI18" s="45"/>
      <c r="CJ18" s="45"/>
      <c r="CK18" s="46"/>
    </row>
    <row r="19" spans="1:89" s="11" customFormat="1" ht="15" customHeight="1">
      <c r="A19" s="160" t="s">
        <v>146</v>
      </c>
      <c r="B19" s="73">
        <v>81</v>
      </c>
      <c r="C19" s="74">
        <v>82</v>
      </c>
      <c r="D19" s="73">
        <v>83</v>
      </c>
      <c r="E19" s="74">
        <v>84</v>
      </c>
      <c r="F19" s="73">
        <v>85</v>
      </c>
      <c r="G19" s="74">
        <v>86</v>
      </c>
      <c r="H19" s="73">
        <v>87</v>
      </c>
      <c r="I19" s="74">
        <v>88</v>
      </c>
      <c r="J19" s="73">
        <v>89</v>
      </c>
      <c r="K19" s="74">
        <v>90</v>
      </c>
      <c r="L19" s="73">
        <v>91</v>
      </c>
      <c r="M19" s="74">
        <v>92</v>
      </c>
      <c r="N19" s="73">
        <v>93</v>
      </c>
      <c r="O19" s="74">
        <v>94</v>
      </c>
      <c r="P19" s="73">
        <v>95</v>
      </c>
      <c r="Q19" s="74">
        <v>96</v>
      </c>
      <c r="R19" s="73">
        <v>97</v>
      </c>
      <c r="S19" s="74">
        <v>98</v>
      </c>
      <c r="T19" s="73">
        <v>99</v>
      </c>
      <c r="U19" s="74">
        <v>100</v>
      </c>
      <c r="V19" s="42"/>
      <c r="W19" s="16"/>
      <c r="X19" s="16"/>
      <c r="Y19" s="16"/>
      <c r="Z19" s="16"/>
      <c r="AA19" s="16"/>
      <c r="AB19" s="16"/>
      <c r="AC19" s="16"/>
      <c r="AD19" s="43"/>
      <c r="AE19" s="77">
        <v>121</v>
      </c>
      <c r="AF19" s="78">
        <v>122</v>
      </c>
      <c r="AG19" s="77">
        <v>123</v>
      </c>
      <c r="AH19" s="78">
        <v>124</v>
      </c>
      <c r="AI19" s="77">
        <v>125</v>
      </c>
      <c r="AJ19" s="78">
        <v>126</v>
      </c>
      <c r="AK19" s="77">
        <v>127</v>
      </c>
      <c r="AL19" s="78">
        <v>128</v>
      </c>
      <c r="AM19" s="77">
        <v>129</v>
      </c>
      <c r="AN19" s="78">
        <v>130</v>
      </c>
      <c r="AO19" s="77">
        <v>131</v>
      </c>
      <c r="AP19" s="78">
        <v>132</v>
      </c>
      <c r="AQ19" s="77">
        <v>133</v>
      </c>
      <c r="AR19" s="78">
        <v>134</v>
      </c>
      <c r="AS19" s="77">
        <v>135</v>
      </c>
      <c r="AT19" s="78">
        <v>136</v>
      </c>
      <c r="AU19" s="77">
        <v>137</v>
      </c>
      <c r="AV19" s="78">
        <v>138</v>
      </c>
      <c r="AW19" s="77">
        <v>139</v>
      </c>
      <c r="AX19" s="78">
        <v>140</v>
      </c>
      <c r="AY19" s="77">
        <v>141</v>
      </c>
      <c r="AZ19" s="78">
        <v>142</v>
      </c>
      <c r="BA19" s="77">
        <v>143</v>
      </c>
      <c r="BB19" s="78">
        <v>144</v>
      </c>
      <c r="BC19" s="77">
        <v>145</v>
      </c>
      <c r="BD19" s="78">
        <v>146</v>
      </c>
      <c r="BE19" s="77">
        <v>147</v>
      </c>
      <c r="BF19" s="78">
        <v>148</v>
      </c>
      <c r="BG19" s="77">
        <v>149</v>
      </c>
      <c r="BH19" s="78">
        <v>150</v>
      </c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5"/>
      <c r="CI19" s="45"/>
      <c r="CJ19" s="45"/>
      <c r="CK19" s="46"/>
    </row>
    <row r="20" spans="1:89" s="11" customFormat="1" ht="15.75" customHeight="1" thickBot="1">
      <c r="A20" s="161"/>
      <c r="B20" s="73">
        <v>101</v>
      </c>
      <c r="C20" s="74">
        <v>102</v>
      </c>
      <c r="D20" s="73">
        <v>103</v>
      </c>
      <c r="E20" s="74">
        <v>104</v>
      </c>
      <c r="F20" s="73">
        <v>105</v>
      </c>
      <c r="G20" s="74">
        <v>106</v>
      </c>
      <c r="H20" s="73">
        <v>107</v>
      </c>
      <c r="I20" s="74">
        <v>108</v>
      </c>
      <c r="J20" s="73">
        <v>109</v>
      </c>
      <c r="K20" s="74">
        <v>110</v>
      </c>
      <c r="L20" s="73">
        <v>111</v>
      </c>
      <c r="M20" s="74">
        <v>112</v>
      </c>
      <c r="N20" s="73">
        <v>113</v>
      </c>
      <c r="O20" s="74">
        <v>114</v>
      </c>
      <c r="P20" s="73">
        <v>115</v>
      </c>
      <c r="Q20" s="74">
        <v>116</v>
      </c>
      <c r="R20" s="73">
        <v>117</v>
      </c>
      <c r="S20" s="74">
        <v>118</v>
      </c>
      <c r="T20" s="73">
        <v>119</v>
      </c>
      <c r="U20" s="74">
        <v>120</v>
      </c>
      <c r="V20" s="47"/>
      <c r="W20" s="48"/>
      <c r="X20" s="48"/>
      <c r="Y20" s="48"/>
      <c r="Z20" s="48"/>
      <c r="AA20" s="48"/>
      <c r="AB20" s="48"/>
      <c r="AC20" s="48"/>
      <c r="AD20" s="49"/>
      <c r="AE20" s="79">
        <v>151</v>
      </c>
      <c r="AF20" s="80">
        <v>152</v>
      </c>
      <c r="AG20" s="79">
        <v>153</v>
      </c>
      <c r="AH20" s="80">
        <v>154</v>
      </c>
      <c r="AI20" s="79">
        <v>155</v>
      </c>
      <c r="AJ20" s="80">
        <v>156</v>
      </c>
      <c r="AK20" s="79">
        <v>157</v>
      </c>
      <c r="AL20" s="80">
        <v>158</v>
      </c>
      <c r="AM20" s="79">
        <v>159</v>
      </c>
      <c r="AN20" s="80">
        <v>160</v>
      </c>
      <c r="AO20" s="79">
        <v>161</v>
      </c>
      <c r="AP20" s="80">
        <v>162</v>
      </c>
      <c r="AQ20" s="79">
        <v>163</v>
      </c>
      <c r="AR20" s="80">
        <v>164</v>
      </c>
      <c r="AS20" s="79">
        <v>165</v>
      </c>
      <c r="AT20" s="80">
        <v>166</v>
      </c>
      <c r="AU20" s="79">
        <v>167</v>
      </c>
      <c r="AV20" s="80">
        <v>168</v>
      </c>
      <c r="AW20" s="79">
        <v>169</v>
      </c>
      <c r="AX20" s="80">
        <v>170</v>
      </c>
      <c r="AY20" s="79">
        <v>171</v>
      </c>
      <c r="AZ20" s="80">
        <v>172</v>
      </c>
      <c r="BA20" s="79">
        <v>173</v>
      </c>
      <c r="BB20" s="80">
        <v>174</v>
      </c>
      <c r="BC20" s="79">
        <v>175</v>
      </c>
      <c r="BD20" s="80">
        <v>176</v>
      </c>
      <c r="BE20" s="79">
        <v>177</v>
      </c>
      <c r="BF20" s="80">
        <v>178</v>
      </c>
      <c r="BG20" s="79">
        <v>179</v>
      </c>
      <c r="BH20" s="80">
        <v>180</v>
      </c>
      <c r="BI20" s="51"/>
      <c r="BJ20" s="51"/>
      <c r="BK20" s="51"/>
      <c r="BL20" s="50"/>
      <c r="BM20" s="51"/>
      <c r="BN20" s="51"/>
      <c r="BO20" s="50"/>
      <c r="BP20" s="51"/>
      <c r="BQ20" s="51"/>
      <c r="BR20" s="51"/>
      <c r="BS20" s="51"/>
      <c r="BT20" s="50"/>
      <c r="BU20" s="51"/>
      <c r="BV20" s="51"/>
      <c r="BW20" s="51"/>
      <c r="BX20" s="51"/>
      <c r="BY20" s="51"/>
      <c r="BZ20" s="50"/>
      <c r="CA20" s="51"/>
      <c r="CB20" s="51"/>
      <c r="CC20" s="50"/>
      <c r="CD20" s="51"/>
      <c r="CE20" s="51"/>
      <c r="CF20" s="51"/>
      <c r="CG20" s="50"/>
      <c r="CH20" s="51"/>
      <c r="CI20" s="51"/>
      <c r="CJ20" s="50"/>
      <c r="CK20" s="52"/>
    </row>
    <row r="21" spans="1:89" s="11" customFormat="1" ht="15.75" customHeight="1" thickTop="1">
      <c r="A21" s="162" t="s">
        <v>147</v>
      </c>
      <c r="B21" s="70">
        <v>121</v>
      </c>
      <c r="C21" s="71">
        <v>122</v>
      </c>
      <c r="D21" s="70">
        <v>123</v>
      </c>
      <c r="E21" s="71">
        <v>124</v>
      </c>
      <c r="F21" s="70">
        <v>125</v>
      </c>
      <c r="G21" s="71">
        <v>126</v>
      </c>
      <c r="H21" s="70">
        <v>127</v>
      </c>
      <c r="I21" s="71">
        <v>128</v>
      </c>
      <c r="J21" s="70">
        <v>129</v>
      </c>
      <c r="K21" s="71">
        <v>130</v>
      </c>
      <c r="L21" s="70">
        <v>131</v>
      </c>
      <c r="M21" s="71">
        <v>132</v>
      </c>
      <c r="N21" s="70">
        <v>133</v>
      </c>
      <c r="O21" s="71">
        <v>134</v>
      </c>
      <c r="P21" s="70">
        <v>135</v>
      </c>
      <c r="Q21" s="71">
        <v>136</v>
      </c>
      <c r="R21" s="70">
        <v>137</v>
      </c>
      <c r="S21" s="71">
        <v>138</v>
      </c>
      <c r="T21" s="70">
        <v>139</v>
      </c>
      <c r="U21" s="71">
        <v>140</v>
      </c>
      <c r="V21" s="34"/>
      <c r="W21" s="35"/>
      <c r="X21" s="35"/>
      <c r="Y21" s="35"/>
      <c r="Z21" s="35"/>
      <c r="AA21" s="35"/>
      <c r="AB21" s="35"/>
      <c r="AC21" s="35"/>
      <c r="AD21" s="36"/>
      <c r="AE21" s="75">
        <v>181</v>
      </c>
      <c r="AF21" s="76">
        <v>182</v>
      </c>
      <c r="AG21" s="76">
        <v>183</v>
      </c>
      <c r="AH21" s="76">
        <v>184</v>
      </c>
      <c r="AI21" s="76">
        <v>185</v>
      </c>
      <c r="AJ21" s="76">
        <v>186</v>
      </c>
      <c r="AK21" s="76">
        <v>187</v>
      </c>
      <c r="AL21" s="76">
        <v>188</v>
      </c>
      <c r="AM21" s="76">
        <v>189</v>
      </c>
      <c r="AN21" s="76">
        <v>190</v>
      </c>
      <c r="AO21" s="76">
        <v>191</v>
      </c>
      <c r="AP21" s="76">
        <v>192</v>
      </c>
      <c r="AQ21" s="76">
        <v>193</v>
      </c>
      <c r="AR21" s="76">
        <v>194</v>
      </c>
      <c r="AS21" s="76">
        <v>195</v>
      </c>
      <c r="AT21" s="76">
        <v>196</v>
      </c>
      <c r="AU21" s="76">
        <v>197</v>
      </c>
      <c r="AV21" s="76">
        <v>198</v>
      </c>
      <c r="AW21" s="76">
        <v>199</v>
      </c>
      <c r="AX21" s="76">
        <v>200</v>
      </c>
      <c r="AY21" s="75">
        <v>201</v>
      </c>
      <c r="AZ21" s="76">
        <v>202</v>
      </c>
      <c r="BA21" s="76">
        <v>203</v>
      </c>
      <c r="BB21" s="76">
        <v>204</v>
      </c>
      <c r="BC21" s="76">
        <v>205</v>
      </c>
      <c r="BD21" s="76">
        <v>206</v>
      </c>
      <c r="BE21" s="76">
        <v>207</v>
      </c>
      <c r="BF21" s="76">
        <v>208</v>
      </c>
      <c r="BG21" s="76">
        <v>209</v>
      </c>
      <c r="BH21" s="76">
        <v>210</v>
      </c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7"/>
      <c r="CE21" s="37"/>
      <c r="CF21" s="37"/>
      <c r="CG21" s="37"/>
      <c r="CH21" s="37"/>
      <c r="CI21" s="37"/>
      <c r="CJ21" s="37"/>
      <c r="CK21" s="38"/>
    </row>
    <row r="22" spans="1:89" s="11" customFormat="1" ht="15" customHeight="1">
      <c r="A22" s="160"/>
      <c r="B22" s="73">
        <v>141</v>
      </c>
      <c r="C22" s="74">
        <v>142</v>
      </c>
      <c r="D22" s="73">
        <v>143</v>
      </c>
      <c r="E22" s="74">
        <v>144</v>
      </c>
      <c r="F22" s="73">
        <v>145</v>
      </c>
      <c r="G22" s="74">
        <v>146</v>
      </c>
      <c r="H22" s="73">
        <v>147</v>
      </c>
      <c r="I22" s="74">
        <v>148</v>
      </c>
      <c r="J22" s="73">
        <v>149</v>
      </c>
      <c r="K22" s="74">
        <v>150</v>
      </c>
      <c r="L22" s="73">
        <v>151</v>
      </c>
      <c r="M22" s="74">
        <v>152</v>
      </c>
      <c r="N22" s="73">
        <v>153</v>
      </c>
      <c r="O22" s="74">
        <v>154</v>
      </c>
      <c r="P22" s="73">
        <v>155</v>
      </c>
      <c r="Q22" s="74">
        <v>156</v>
      </c>
      <c r="R22" s="73">
        <v>157</v>
      </c>
      <c r="S22" s="74">
        <v>158</v>
      </c>
      <c r="T22" s="73">
        <v>159</v>
      </c>
      <c r="U22" s="74">
        <v>160</v>
      </c>
      <c r="V22" s="42"/>
      <c r="W22" s="16"/>
      <c r="X22" s="16"/>
      <c r="Y22" s="16"/>
      <c r="Z22" s="16"/>
      <c r="AA22" s="16"/>
      <c r="AB22" s="16"/>
      <c r="AC22" s="16"/>
      <c r="AD22" s="43"/>
      <c r="AE22" s="77">
        <v>211</v>
      </c>
      <c r="AF22" s="78">
        <v>212</v>
      </c>
      <c r="AG22" s="77">
        <v>213</v>
      </c>
      <c r="AH22" s="78">
        <v>214</v>
      </c>
      <c r="AI22" s="77">
        <v>215</v>
      </c>
      <c r="AJ22" s="78">
        <v>216</v>
      </c>
      <c r="AK22" s="77">
        <v>217</v>
      </c>
      <c r="AL22" s="78">
        <v>218</v>
      </c>
      <c r="AM22" s="77">
        <v>219</v>
      </c>
      <c r="AN22" s="78">
        <v>220</v>
      </c>
      <c r="AO22" s="77">
        <v>221</v>
      </c>
      <c r="AP22" s="78">
        <v>222</v>
      </c>
      <c r="AQ22" s="77">
        <v>223</v>
      </c>
      <c r="AR22" s="78">
        <v>224</v>
      </c>
      <c r="AS22" s="77">
        <v>225</v>
      </c>
      <c r="AT22" s="78">
        <v>226</v>
      </c>
      <c r="AU22" s="77">
        <v>227</v>
      </c>
      <c r="AV22" s="78">
        <v>228</v>
      </c>
      <c r="AW22" s="77">
        <v>229</v>
      </c>
      <c r="AX22" s="78">
        <v>230</v>
      </c>
      <c r="AY22" s="77">
        <v>231</v>
      </c>
      <c r="AZ22" s="78">
        <v>232</v>
      </c>
      <c r="BA22" s="77">
        <v>233</v>
      </c>
      <c r="BB22" s="78">
        <v>234</v>
      </c>
      <c r="BC22" s="77">
        <v>235</v>
      </c>
      <c r="BD22" s="78">
        <v>236</v>
      </c>
      <c r="BE22" s="77">
        <v>237</v>
      </c>
      <c r="BF22" s="78">
        <v>238</v>
      </c>
      <c r="BG22" s="77">
        <v>239</v>
      </c>
      <c r="BH22" s="78">
        <v>240</v>
      </c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5"/>
      <c r="CI22" s="45"/>
      <c r="CJ22" s="45"/>
      <c r="CK22" s="46"/>
    </row>
    <row r="23" spans="1:89" s="11" customFormat="1" ht="15" customHeight="1" thickBot="1">
      <c r="A23" s="160" t="s">
        <v>148</v>
      </c>
      <c r="B23" s="73">
        <v>161</v>
      </c>
      <c r="C23" s="74">
        <v>162</v>
      </c>
      <c r="D23" s="73">
        <v>163</v>
      </c>
      <c r="E23" s="74">
        <v>164</v>
      </c>
      <c r="F23" s="73">
        <v>165</v>
      </c>
      <c r="G23" s="74">
        <v>166</v>
      </c>
      <c r="H23" s="73">
        <v>167</v>
      </c>
      <c r="I23" s="74">
        <v>168</v>
      </c>
      <c r="J23" s="73">
        <v>169</v>
      </c>
      <c r="K23" s="74">
        <v>170</v>
      </c>
      <c r="L23" s="73">
        <v>171</v>
      </c>
      <c r="M23" s="74">
        <v>172</v>
      </c>
      <c r="N23" s="73">
        <v>173</v>
      </c>
      <c r="O23" s="74">
        <v>174</v>
      </c>
      <c r="P23" s="73">
        <v>175</v>
      </c>
      <c r="Q23" s="74">
        <v>176</v>
      </c>
      <c r="R23" s="73">
        <v>177</v>
      </c>
      <c r="S23" s="74">
        <v>178</v>
      </c>
      <c r="T23" s="73">
        <v>179</v>
      </c>
      <c r="U23" s="74">
        <v>180</v>
      </c>
      <c r="V23" s="42"/>
      <c r="W23" s="16"/>
      <c r="X23" s="16"/>
      <c r="Y23" s="16"/>
      <c r="Z23" s="16"/>
      <c r="AA23" s="16"/>
      <c r="AB23" s="16"/>
      <c r="AC23" s="16"/>
      <c r="AD23" s="43"/>
      <c r="AE23" s="77">
        <v>241</v>
      </c>
      <c r="AF23" s="78">
        <v>242</v>
      </c>
      <c r="AG23" s="77">
        <v>243</v>
      </c>
      <c r="AH23" s="78">
        <v>244</v>
      </c>
      <c r="AI23" s="77">
        <v>245</v>
      </c>
      <c r="AJ23" s="78">
        <v>246</v>
      </c>
      <c r="AK23" s="77">
        <v>247</v>
      </c>
      <c r="AL23" s="78">
        <v>248</v>
      </c>
      <c r="AM23" s="77">
        <v>249</v>
      </c>
      <c r="AN23" s="78">
        <v>250</v>
      </c>
      <c r="AO23" s="77">
        <v>251</v>
      </c>
      <c r="AP23" s="78">
        <v>252</v>
      </c>
      <c r="AQ23" s="77">
        <v>253</v>
      </c>
      <c r="AR23" s="78">
        <v>254</v>
      </c>
      <c r="AS23" s="77">
        <v>255</v>
      </c>
      <c r="AT23" s="78">
        <v>256</v>
      </c>
      <c r="AU23" s="77">
        <v>257</v>
      </c>
      <c r="AV23" s="78">
        <v>258</v>
      </c>
      <c r="AW23" s="77">
        <v>259</v>
      </c>
      <c r="AX23" s="78">
        <v>260</v>
      </c>
      <c r="AY23" s="77">
        <v>261</v>
      </c>
      <c r="AZ23" s="78">
        <v>262</v>
      </c>
      <c r="BA23" s="77">
        <v>263</v>
      </c>
      <c r="BB23" s="78">
        <v>264</v>
      </c>
      <c r="BC23" s="77">
        <v>265</v>
      </c>
      <c r="BD23" s="78">
        <v>266</v>
      </c>
      <c r="BE23" s="77">
        <v>267</v>
      </c>
      <c r="BF23" s="78">
        <v>268</v>
      </c>
      <c r="BG23" s="77">
        <v>269</v>
      </c>
      <c r="BH23" s="78">
        <v>270</v>
      </c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5"/>
      <c r="CI23" s="45"/>
      <c r="CJ23" s="45"/>
      <c r="CK23" s="46"/>
    </row>
    <row r="24" spans="1:89" s="11" customFormat="1" ht="15" customHeight="1" thickTop="1">
      <c r="A24" s="160"/>
      <c r="B24" s="70">
        <v>181</v>
      </c>
      <c r="C24" s="71">
        <v>182</v>
      </c>
      <c r="D24" s="70">
        <v>183</v>
      </c>
      <c r="E24" s="71">
        <v>184</v>
      </c>
      <c r="F24" s="70">
        <v>185</v>
      </c>
      <c r="G24" s="71">
        <v>186</v>
      </c>
      <c r="H24" s="70">
        <v>187</v>
      </c>
      <c r="I24" s="71">
        <v>188</v>
      </c>
      <c r="J24" s="70">
        <v>189</v>
      </c>
      <c r="K24" s="71">
        <v>190</v>
      </c>
      <c r="L24" s="70">
        <v>191</v>
      </c>
      <c r="M24" s="71">
        <v>192</v>
      </c>
      <c r="N24" s="70">
        <v>193</v>
      </c>
      <c r="O24" s="71">
        <v>194</v>
      </c>
      <c r="P24" s="70">
        <v>195</v>
      </c>
      <c r="Q24" s="71">
        <v>196</v>
      </c>
      <c r="R24" s="70">
        <v>197</v>
      </c>
      <c r="S24" s="71">
        <v>198</v>
      </c>
      <c r="T24" s="70">
        <v>199</v>
      </c>
      <c r="U24" s="71">
        <v>200</v>
      </c>
      <c r="V24" s="42"/>
      <c r="W24" s="16"/>
      <c r="X24" s="16"/>
      <c r="Y24" s="16"/>
      <c r="Z24" s="16"/>
      <c r="AA24" s="16"/>
      <c r="AB24" s="16"/>
      <c r="AC24" s="16"/>
      <c r="AD24" s="43"/>
      <c r="AE24" s="77">
        <v>271</v>
      </c>
      <c r="AF24" s="78">
        <v>272</v>
      </c>
      <c r="AG24" s="77">
        <v>273</v>
      </c>
      <c r="AH24" s="78">
        <v>274</v>
      </c>
      <c r="AI24" s="77">
        <v>275</v>
      </c>
      <c r="AJ24" s="78">
        <v>276</v>
      </c>
      <c r="AK24" s="77">
        <v>277</v>
      </c>
      <c r="AL24" s="78">
        <v>278</v>
      </c>
      <c r="AM24" s="77">
        <v>279</v>
      </c>
      <c r="AN24" s="78">
        <v>280</v>
      </c>
      <c r="AO24" s="77">
        <v>281</v>
      </c>
      <c r="AP24" s="78">
        <v>282</v>
      </c>
      <c r="AQ24" s="77">
        <v>283</v>
      </c>
      <c r="AR24" s="78">
        <v>284</v>
      </c>
      <c r="AS24" s="77">
        <v>285</v>
      </c>
      <c r="AT24" s="78">
        <v>286</v>
      </c>
      <c r="AU24" s="77">
        <v>287</v>
      </c>
      <c r="AV24" s="78">
        <v>288</v>
      </c>
      <c r="AW24" s="77">
        <v>289</v>
      </c>
      <c r="AX24" s="78">
        <v>290</v>
      </c>
      <c r="AY24" s="77">
        <v>291</v>
      </c>
      <c r="AZ24" s="78">
        <v>292</v>
      </c>
      <c r="BA24" s="77">
        <v>293</v>
      </c>
      <c r="BB24" s="78">
        <v>294</v>
      </c>
      <c r="BC24" s="77">
        <v>295</v>
      </c>
      <c r="BD24" s="78">
        <v>296</v>
      </c>
      <c r="BE24" s="77">
        <v>297</v>
      </c>
      <c r="BF24" s="78">
        <v>298</v>
      </c>
      <c r="BG24" s="77">
        <v>299</v>
      </c>
      <c r="BH24" s="78">
        <v>300</v>
      </c>
      <c r="BI24" s="44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44"/>
      <c r="CF24" s="44"/>
      <c r="CG24" s="44"/>
      <c r="CH24" s="45"/>
      <c r="CI24" s="45"/>
      <c r="CJ24" s="45"/>
      <c r="CK24" s="46"/>
    </row>
    <row r="25" spans="1:89" s="11" customFormat="1" ht="15" customHeight="1">
      <c r="A25" s="160" t="s">
        <v>149</v>
      </c>
      <c r="B25" s="73">
        <v>201</v>
      </c>
      <c r="C25" s="74">
        <v>202</v>
      </c>
      <c r="D25" s="73">
        <v>203</v>
      </c>
      <c r="E25" s="74">
        <v>204</v>
      </c>
      <c r="F25" s="73">
        <v>205</v>
      </c>
      <c r="G25" s="74">
        <v>206</v>
      </c>
      <c r="H25" s="73">
        <v>207</v>
      </c>
      <c r="I25" s="74">
        <v>208</v>
      </c>
      <c r="J25" s="73">
        <v>209</v>
      </c>
      <c r="K25" s="74">
        <v>210</v>
      </c>
      <c r="L25" s="73">
        <v>211</v>
      </c>
      <c r="M25" s="74">
        <v>212</v>
      </c>
      <c r="N25" s="73">
        <v>213</v>
      </c>
      <c r="O25" s="74">
        <v>214</v>
      </c>
      <c r="P25" s="73">
        <v>215</v>
      </c>
      <c r="Q25" s="74">
        <v>216</v>
      </c>
      <c r="R25" s="73">
        <v>217</v>
      </c>
      <c r="S25" s="74">
        <v>218</v>
      </c>
      <c r="T25" s="73">
        <v>219</v>
      </c>
      <c r="U25" s="74">
        <v>220</v>
      </c>
      <c r="V25" s="42"/>
      <c r="W25" s="16"/>
      <c r="X25" s="16"/>
      <c r="Y25" s="16"/>
      <c r="Z25" s="16"/>
      <c r="AA25" s="16"/>
      <c r="AB25" s="16"/>
      <c r="AC25" s="16"/>
      <c r="AD25" s="43"/>
      <c r="AE25" s="77">
        <v>301</v>
      </c>
      <c r="AF25" s="78">
        <v>302</v>
      </c>
      <c r="AG25" s="77">
        <v>303</v>
      </c>
      <c r="AH25" s="78">
        <v>304</v>
      </c>
      <c r="AI25" s="77">
        <v>305</v>
      </c>
      <c r="AJ25" s="78">
        <v>306</v>
      </c>
      <c r="AK25" s="77">
        <v>307</v>
      </c>
      <c r="AL25" s="78">
        <v>308</v>
      </c>
      <c r="AM25" s="77">
        <v>309</v>
      </c>
      <c r="AN25" s="78">
        <v>310</v>
      </c>
      <c r="AO25" s="77">
        <v>311</v>
      </c>
      <c r="AP25" s="78">
        <v>312</v>
      </c>
      <c r="AQ25" s="77">
        <v>313</v>
      </c>
      <c r="AR25" s="78">
        <v>314</v>
      </c>
      <c r="AS25" s="77">
        <v>315</v>
      </c>
      <c r="AT25" s="78">
        <v>316</v>
      </c>
      <c r="AU25" s="77">
        <v>317</v>
      </c>
      <c r="AV25" s="78">
        <v>318</v>
      </c>
      <c r="AW25" s="77">
        <v>319</v>
      </c>
      <c r="AX25" s="78">
        <v>320</v>
      </c>
      <c r="AY25" s="77">
        <v>321</v>
      </c>
      <c r="AZ25" s="78">
        <v>322</v>
      </c>
      <c r="BA25" s="77">
        <v>323</v>
      </c>
      <c r="BB25" s="78">
        <v>324</v>
      </c>
      <c r="BC25" s="77">
        <v>325</v>
      </c>
      <c r="BD25" s="78">
        <v>326</v>
      </c>
      <c r="BE25" s="77">
        <v>327</v>
      </c>
      <c r="BF25" s="78">
        <v>328</v>
      </c>
      <c r="BG25" s="77">
        <v>329</v>
      </c>
      <c r="BH25" s="78">
        <v>330</v>
      </c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5"/>
      <c r="CI25" s="45"/>
      <c r="CJ25" s="45"/>
      <c r="CK25" s="46"/>
    </row>
    <row r="26" spans="1:89" s="11" customFormat="1" ht="15.75" customHeight="1" thickBot="1">
      <c r="A26" s="161"/>
      <c r="B26" s="73">
        <v>221</v>
      </c>
      <c r="C26" s="74">
        <v>222</v>
      </c>
      <c r="D26" s="73">
        <v>223</v>
      </c>
      <c r="E26" s="74">
        <v>224</v>
      </c>
      <c r="F26" s="73">
        <v>225</v>
      </c>
      <c r="G26" s="74">
        <v>226</v>
      </c>
      <c r="H26" s="73">
        <v>227</v>
      </c>
      <c r="I26" s="74">
        <v>228</v>
      </c>
      <c r="J26" s="73">
        <v>229</v>
      </c>
      <c r="K26" s="74">
        <v>230</v>
      </c>
      <c r="L26" s="73">
        <v>231</v>
      </c>
      <c r="M26" s="74">
        <v>232</v>
      </c>
      <c r="N26" s="73">
        <v>233</v>
      </c>
      <c r="O26" s="74">
        <v>234</v>
      </c>
      <c r="P26" s="73">
        <v>235</v>
      </c>
      <c r="Q26" s="74">
        <v>236</v>
      </c>
      <c r="R26" s="73">
        <v>237</v>
      </c>
      <c r="S26" s="74">
        <v>238</v>
      </c>
      <c r="T26" s="73">
        <v>239</v>
      </c>
      <c r="U26" s="74">
        <v>240</v>
      </c>
      <c r="V26" s="47"/>
      <c r="W26" s="48"/>
      <c r="X26" s="48"/>
      <c r="Y26" s="48"/>
      <c r="Z26" s="48"/>
      <c r="AA26" s="48"/>
      <c r="AB26" s="48"/>
      <c r="AC26" s="48"/>
      <c r="AD26" s="49"/>
      <c r="AE26" s="79">
        <v>331</v>
      </c>
      <c r="AF26" s="80">
        <v>332</v>
      </c>
      <c r="AG26" s="79">
        <v>333</v>
      </c>
      <c r="AH26" s="80">
        <v>334</v>
      </c>
      <c r="AI26" s="79">
        <v>335</v>
      </c>
      <c r="AJ26" s="80">
        <v>336</v>
      </c>
      <c r="AK26" s="79">
        <v>337</v>
      </c>
      <c r="AL26" s="80">
        <v>338</v>
      </c>
      <c r="AM26" s="79">
        <v>339</v>
      </c>
      <c r="AN26" s="80">
        <v>340</v>
      </c>
      <c r="AO26" s="79">
        <v>341</v>
      </c>
      <c r="AP26" s="80">
        <v>342</v>
      </c>
      <c r="AQ26" s="79">
        <v>343</v>
      </c>
      <c r="AR26" s="80">
        <v>344</v>
      </c>
      <c r="AS26" s="79">
        <v>345</v>
      </c>
      <c r="AT26" s="80">
        <v>346</v>
      </c>
      <c r="AU26" s="79">
        <v>347</v>
      </c>
      <c r="AV26" s="80">
        <v>348</v>
      </c>
      <c r="AW26" s="79">
        <v>349</v>
      </c>
      <c r="AX26" s="80">
        <v>350</v>
      </c>
      <c r="AY26" s="79">
        <v>351</v>
      </c>
      <c r="AZ26" s="80">
        <v>352</v>
      </c>
      <c r="BA26" s="79">
        <v>353</v>
      </c>
      <c r="BB26" s="80">
        <v>354</v>
      </c>
      <c r="BC26" s="79">
        <v>355</v>
      </c>
      <c r="BD26" s="80">
        <v>356</v>
      </c>
      <c r="BE26" s="79">
        <v>357</v>
      </c>
      <c r="BF26" s="80">
        <v>358</v>
      </c>
      <c r="BG26" s="79">
        <v>359</v>
      </c>
      <c r="BH26" s="80">
        <v>360</v>
      </c>
      <c r="BI26" s="51"/>
      <c r="BJ26" s="51"/>
      <c r="BK26" s="51"/>
      <c r="BL26" s="50"/>
      <c r="BM26" s="51"/>
      <c r="BN26" s="51"/>
      <c r="BO26" s="50"/>
      <c r="BP26" s="51"/>
      <c r="BQ26" s="51"/>
      <c r="BR26" s="51"/>
      <c r="BS26" s="51"/>
      <c r="BT26" s="50"/>
      <c r="BU26" s="51"/>
      <c r="BV26" s="51"/>
      <c r="BW26" s="51"/>
      <c r="BX26" s="51"/>
      <c r="BY26" s="51"/>
      <c r="BZ26" s="50"/>
      <c r="CA26" s="51"/>
      <c r="CB26" s="51"/>
      <c r="CC26" s="50"/>
      <c r="CD26" s="51"/>
      <c r="CE26" s="51"/>
      <c r="CF26" s="51"/>
      <c r="CG26" s="50"/>
      <c r="CH26" s="51"/>
      <c r="CI26" s="51"/>
      <c r="CJ26" s="50"/>
      <c r="CK26" s="52"/>
    </row>
    <row r="27" spans="1:89" s="11" customFormat="1" ht="15.75" customHeight="1" thickTop="1">
      <c r="A27" s="162" t="s">
        <v>150</v>
      </c>
      <c r="B27" s="70">
        <v>241</v>
      </c>
      <c r="C27" s="71">
        <v>242</v>
      </c>
      <c r="D27" s="70">
        <v>243</v>
      </c>
      <c r="E27" s="71">
        <v>244</v>
      </c>
      <c r="F27" s="70">
        <v>245</v>
      </c>
      <c r="G27" s="71">
        <v>246</v>
      </c>
      <c r="H27" s="70">
        <v>247</v>
      </c>
      <c r="I27" s="71">
        <v>248</v>
      </c>
      <c r="J27" s="70">
        <v>249</v>
      </c>
      <c r="K27" s="71">
        <v>250</v>
      </c>
      <c r="L27" s="70">
        <v>251</v>
      </c>
      <c r="M27" s="71">
        <v>252</v>
      </c>
      <c r="N27" s="70">
        <v>253</v>
      </c>
      <c r="O27" s="71">
        <v>254</v>
      </c>
      <c r="P27" s="70">
        <v>255</v>
      </c>
      <c r="Q27" s="71">
        <v>256</v>
      </c>
      <c r="R27" s="70">
        <v>257</v>
      </c>
      <c r="S27" s="71">
        <v>258</v>
      </c>
      <c r="T27" s="70">
        <v>259</v>
      </c>
      <c r="U27" s="71">
        <v>260</v>
      </c>
      <c r="V27" s="42"/>
      <c r="W27" s="16"/>
      <c r="X27" s="16"/>
      <c r="Y27" s="16"/>
      <c r="Z27" s="16"/>
      <c r="AA27" s="16"/>
      <c r="AB27" s="16"/>
      <c r="AC27" s="16"/>
      <c r="AD27" s="43"/>
      <c r="AE27" s="75">
        <v>361</v>
      </c>
      <c r="AF27" s="76">
        <v>362</v>
      </c>
      <c r="AG27" s="76">
        <v>363</v>
      </c>
      <c r="AH27" s="76">
        <v>364</v>
      </c>
      <c r="AI27" s="76">
        <v>365</v>
      </c>
      <c r="AJ27" s="76">
        <v>366</v>
      </c>
      <c r="AK27" s="76">
        <v>367</v>
      </c>
      <c r="AL27" s="76">
        <v>368</v>
      </c>
      <c r="AM27" s="76">
        <v>369</v>
      </c>
      <c r="AN27" s="76">
        <v>370</v>
      </c>
      <c r="AO27" s="76">
        <v>371</v>
      </c>
      <c r="AP27" s="76">
        <v>372</v>
      </c>
      <c r="AQ27" s="76">
        <v>373</v>
      </c>
      <c r="AR27" s="76">
        <v>374</v>
      </c>
      <c r="AS27" s="76">
        <v>375</v>
      </c>
      <c r="AT27" s="76">
        <v>376</v>
      </c>
      <c r="AU27" s="76">
        <v>377</v>
      </c>
      <c r="AV27" s="76">
        <v>378</v>
      </c>
      <c r="AW27" s="76">
        <v>379</v>
      </c>
      <c r="AX27" s="76">
        <v>380</v>
      </c>
      <c r="AY27" s="75">
        <v>381</v>
      </c>
      <c r="AZ27" s="76">
        <v>382</v>
      </c>
      <c r="BA27" s="76">
        <v>383</v>
      </c>
      <c r="BB27" s="76">
        <v>384</v>
      </c>
      <c r="BC27" s="76">
        <v>385</v>
      </c>
      <c r="BD27" s="76">
        <v>386</v>
      </c>
      <c r="BE27" s="76">
        <v>387</v>
      </c>
      <c r="BF27" s="76">
        <v>388</v>
      </c>
      <c r="BG27" s="76">
        <v>389</v>
      </c>
      <c r="BH27" s="76">
        <v>390</v>
      </c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7"/>
      <c r="CE27" s="37"/>
      <c r="CF27" s="37"/>
      <c r="CG27" s="37"/>
      <c r="CH27" s="37"/>
      <c r="CI27" s="37"/>
      <c r="CJ27" s="37"/>
      <c r="CK27" s="38"/>
    </row>
    <row r="28" spans="1:89" s="11" customFormat="1" ht="15" customHeight="1">
      <c r="A28" s="160"/>
      <c r="B28" s="73">
        <v>261</v>
      </c>
      <c r="C28" s="74">
        <v>262</v>
      </c>
      <c r="D28" s="73">
        <v>263</v>
      </c>
      <c r="E28" s="74">
        <v>264</v>
      </c>
      <c r="F28" s="73">
        <v>265</v>
      </c>
      <c r="G28" s="74">
        <v>266</v>
      </c>
      <c r="H28" s="73">
        <v>267</v>
      </c>
      <c r="I28" s="74">
        <v>268</v>
      </c>
      <c r="J28" s="73">
        <v>269</v>
      </c>
      <c r="K28" s="74">
        <v>270</v>
      </c>
      <c r="L28" s="73">
        <v>271</v>
      </c>
      <c r="M28" s="74">
        <v>272</v>
      </c>
      <c r="N28" s="73">
        <v>273</v>
      </c>
      <c r="O28" s="74">
        <v>274</v>
      </c>
      <c r="P28" s="73">
        <v>275</v>
      </c>
      <c r="Q28" s="74">
        <v>276</v>
      </c>
      <c r="R28" s="73">
        <v>277</v>
      </c>
      <c r="S28" s="74">
        <v>278</v>
      </c>
      <c r="T28" s="73">
        <v>279</v>
      </c>
      <c r="U28" s="74">
        <v>280</v>
      </c>
      <c r="V28" s="42"/>
      <c r="W28" s="16"/>
      <c r="X28" s="16"/>
      <c r="Y28" s="16"/>
      <c r="Z28" s="16"/>
      <c r="AA28" s="16"/>
      <c r="AB28" s="16"/>
      <c r="AC28" s="16"/>
      <c r="AD28" s="43"/>
      <c r="AE28" s="77">
        <v>391</v>
      </c>
      <c r="AF28" s="78">
        <v>392</v>
      </c>
      <c r="AG28" s="77">
        <v>393</v>
      </c>
      <c r="AH28" s="78">
        <v>394</v>
      </c>
      <c r="AI28" s="77">
        <v>395</v>
      </c>
      <c r="AJ28" s="78">
        <v>396</v>
      </c>
      <c r="AK28" s="77">
        <v>397</v>
      </c>
      <c r="AL28" s="78">
        <v>398</v>
      </c>
      <c r="AM28" s="77">
        <v>399</v>
      </c>
      <c r="AN28" s="78">
        <v>400</v>
      </c>
      <c r="AO28" s="77">
        <v>401</v>
      </c>
      <c r="AP28" s="78">
        <v>402</v>
      </c>
      <c r="AQ28" s="77">
        <v>403</v>
      </c>
      <c r="AR28" s="78">
        <v>404</v>
      </c>
      <c r="AS28" s="77">
        <v>405</v>
      </c>
      <c r="AT28" s="78">
        <v>406</v>
      </c>
      <c r="AU28" s="77">
        <v>407</v>
      </c>
      <c r="AV28" s="78">
        <v>408</v>
      </c>
      <c r="AW28" s="77">
        <v>409</v>
      </c>
      <c r="AX28" s="78">
        <v>410</v>
      </c>
      <c r="AY28" s="77">
        <v>411</v>
      </c>
      <c r="AZ28" s="78">
        <v>412</v>
      </c>
      <c r="BA28" s="77">
        <v>413</v>
      </c>
      <c r="BB28" s="78">
        <v>414</v>
      </c>
      <c r="BC28" s="77">
        <v>415</v>
      </c>
      <c r="BD28" s="78">
        <v>416</v>
      </c>
      <c r="BE28" s="77">
        <v>417</v>
      </c>
      <c r="BF28" s="78">
        <v>418</v>
      </c>
      <c r="BG28" s="77">
        <v>419</v>
      </c>
      <c r="BH28" s="78">
        <v>420</v>
      </c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4"/>
      <c r="CH28" s="45"/>
      <c r="CI28" s="45"/>
      <c r="CJ28" s="45"/>
      <c r="CK28" s="46"/>
    </row>
    <row r="29" spans="1:89" s="11" customFormat="1" ht="15" customHeight="1" thickBot="1">
      <c r="A29" s="160" t="s">
        <v>151</v>
      </c>
      <c r="B29" s="73">
        <v>281</v>
      </c>
      <c r="C29" s="74">
        <v>282</v>
      </c>
      <c r="D29" s="73">
        <v>283</v>
      </c>
      <c r="E29" s="74">
        <v>284</v>
      </c>
      <c r="F29" s="73">
        <v>285</v>
      </c>
      <c r="G29" s="74">
        <v>286</v>
      </c>
      <c r="H29" s="73">
        <v>287</v>
      </c>
      <c r="I29" s="74">
        <v>288</v>
      </c>
      <c r="J29" s="73">
        <v>289</v>
      </c>
      <c r="K29" s="74">
        <v>290</v>
      </c>
      <c r="L29" s="73">
        <v>291</v>
      </c>
      <c r="M29" s="74">
        <v>292</v>
      </c>
      <c r="N29" s="73">
        <v>293</v>
      </c>
      <c r="O29" s="74">
        <v>294</v>
      </c>
      <c r="P29" s="73">
        <v>295</v>
      </c>
      <c r="Q29" s="74">
        <v>296</v>
      </c>
      <c r="R29" s="73">
        <v>297</v>
      </c>
      <c r="S29" s="74">
        <v>298</v>
      </c>
      <c r="T29" s="73">
        <v>299</v>
      </c>
      <c r="U29" s="74">
        <v>300</v>
      </c>
      <c r="V29" s="42"/>
      <c r="W29" s="16"/>
      <c r="X29" s="16"/>
      <c r="Y29" s="16"/>
      <c r="Z29" s="16"/>
      <c r="AA29" s="16"/>
      <c r="AB29" s="16"/>
      <c r="AC29" s="16"/>
      <c r="AD29" s="43"/>
      <c r="AE29" s="77">
        <v>421</v>
      </c>
      <c r="AF29" s="78">
        <v>422</v>
      </c>
      <c r="AG29" s="77">
        <v>423</v>
      </c>
      <c r="AH29" s="78">
        <v>424</v>
      </c>
      <c r="AI29" s="77">
        <v>425</v>
      </c>
      <c r="AJ29" s="78">
        <v>426</v>
      </c>
      <c r="AK29" s="77">
        <v>427</v>
      </c>
      <c r="AL29" s="78">
        <v>428</v>
      </c>
      <c r="AM29" s="77">
        <v>429</v>
      </c>
      <c r="AN29" s="78">
        <v>430</v>
      </c>
      <c r="AO29" s="77">
        <v>431</v>
      </c>
      <c r="AP29" s="78">
        <v>432</v>
      </c>
      <c r="AQ29" s="77">
        <v>433</v>
      </c>
      <c r="AR29" s="78">
        <v>434</v>
      </c>
      <c r="AS29" s="77">
        <v>435</v>
      </c>
      <c r="AT29" s="78">
        <v>436</v>
      </c>
      <c r="AU29" s="77">
        <v>437</v>
      </c>
      <c r="AV29" s="78">
        <v>438</v>
      </c>
      <c r="AW29" s="77">
        <v>439</v>
      </c>
      <c r="AX29" s="78">
        <v>440</v>
      </c>
      <c r="AY29" s="77">
        <v>441</v>
      </c>
      <c r="AZ29" s="78">
        <v>442</v>
      </c>
      <c r="BA29" s="77">
        <v>443</v>
      </c>
      <c r="BB29" s="78">
        <v>444</v>
      </c>
      <c r="BC29" s="77">
        <v>445</v>
      </c>
      <c r="BD29" s="78">
        <v>446</v>
      </c>
      <c r="BE29" s="77">
        <v>447</v>
      </c>
      <c r="BF29" s="78">
        <v>448</v>
      </c>
      <c r="BG29" s="77">
        <v>449</v>
      </c>
      <c r="BH29" s="78">
        <v>450</v>
      </c>
      <c r="BI29" s="44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44"/>
      <c r="CD29" s="44"/>
      <c r="CE29" s="44"/>
      <c r="CF29" s="44"/>
      <c r="CG29" s="44"/>
      <c r="CH29" s="45"/>
      <c r="CI29" s="45"/>
      <c r="CJ29" s="45"/>
      <c r="CK29" s="46"/>
    </row>
    <row r="30" spans="1:89" s="11" customFormat="1" ht="15" customHeight="1" thickTop="1" thickBot="1">
      <c r="A30" s="160"/>
      <c r="B30" s="70">
        <v>301</v>
      </c>
      <c r="C30" s="71">
        <v>302</v>
      </c>
      <c r="D30" s="70">
        <v>303</v>
      </c>
      <c r="E30" s="71">
        <v>304</v>
      </c>
      <c r="F30" s="70">
        <v>305</v>
      </c>
      <c r="G30" s="71">
        <v>306</v>
      </c>
      <c r="H30" s="70">
        <v>307</v>
      </c>
      <c r="I30" s="71">
        <v>308</v>
      </c>
      <c r="J30" s="70">
        <v>309</v>
      </c>
      <c r="K30" s="71">
        <v>310</v>
      </c>
      <c r="L30" s="70">
        <v>311</v>
      </c>
      <c r="M30" s="71">
        <v>312</v>
      </c>
      <c r="N30" s="70">
        <v>313</v>
      </c>
      <c r="O30" s="71">
        <v>314</v>
      </c>
      <c r="P30" s="70">
        <v>315</v>
      </c>
      <c r="Q30" s="71">
        <v>316</v>
      </c>
      <c r="R30" s="70">
        <v>317</v>
      </c>
      <c r="S30" s="71">
        <v>318</v>
      </c>
      <c r="T30" s="70">
        <v>319</v>
      </c>
      <c r="U30" s="71">
        <v>320</v>
      </c>
      <c r="V30" s="42"/>
      <c r="W30" s="16"/>
      <c r="X30" s="16"/>
      <c r="Y30" s="16"/>
      <c r="Z30" s="16"/>
      <c r="AA30" s="16"/>
      <c r="AB30" s="16"/>
      <c r="AC30" s="16"/>
      <c r="AD30" s="43"/>
      <c r="AE30" s="77">
        <v>451</v>
      </c>
      <c r="AF30" s="78">
        <v>452</v>
      </c>
      <c r="AG30" s="77">
        <v>453</v>
      </c>
      <c r="AH30" s="78">
        <v>454</v>
      </c>
      <c r="AI30" s="77">
        <v>455</v>
      </c>
      <c r="AJ30" s="78">
        <v>456</v>
      </c>
      <c r="AK30" s="77">
        <v>457</v>
      </c>
      <c r="AL30" s="78">
        <v>458</v>
      </c>
      <c r="AM30" s="77">
        <v>459</v>
      </c>
      <c r="AN30" s="78">
        <v>460</v>
      </c>
      <c r="AO30" s="77">
        <v>461</v>
      </c>
      <c r="AP30" s="78">
        <v>462</v>
      </c>
      <c r="AQ30" s="77">
        <v>463</v>
      </c>
      <c r="AR30" s="78">
        <v>464</v>
      </c>
      <c r="AS30" s="77">
        <v>465</v>
      </c>
      <c r="AT30" s="78">
        <v>466</v>
      </c>
      <c r="AU30" s="77">
        <v>467</v>
      </c>
      <c r="AV30" s="78">
        <v>468</v>
      </c>
      <c r="AW30" s="77">
        <v>469</v>
      </c>
      <c r="AX30" s="78">
        <v>470</v>
      </c>
      <c r="AY30" s="77">
        <v>471</v>
      </c>
      <c r="AZ30" s="78">
        <v>472</v>
      </c>
      <c r="BA30" s="77">
        <v>473</v>
      </c>
      <c r="BB30" s="78">
        <v>474</v>
      </c>
      <c r="BC30" s="77">
        <v>475</v>
      </c>
      <c r="BD30" s="78">
        <v>476</v>
      </c>
      <c r="BE30" s="77">
        <v>477</v>
      </c>
      <c r="BF30" s="78">
        <v>478</v>
      </c>
      <c r="BG30" s="77">
        <v>479</v>
      </c>
      <c r="BH30" s="78">
        <v>480</v>
      </c>
      <c r="BI30" s="44"/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4"/>
      <c r="CA30" s="44"/>
      <c r="CB30" s="44"/>
      <c r="CC30" s="44"/>
      <c r="CD30" s="44"/>
      <c r="CE30" s="44"/>
      <c r="CF30" s="44"/>
      <c r="CG30" s="44"/>
      <c r="CH30" s="45"/>
      <c r="CI30" s="45"/>
      <c r="CJ30" s="45"/>
      <c r="CK30" s="46"/>
    </row>
    <row r="31" spans="1:89" s="11" customFormat="1" ht="15.75" customHeight="1" thickTop="1">
      <c r="A31" s="160" t="s">
        <v>152</v>
      </c>
      <c r="B31" s="73">
        <v>321</v>
      </c>
      <c r="C31" s="74">
        <v>322</v>
      </c>
      <c r="D31" s="73">
        <v>323</v>
      </c>
      <c r="E31" s="74">
        <v>324</v>
      </c>
      <c r="F31" s="73">
        <v>325</v>
      </c>
      <c r="G31" s="74">
        <v>326</v>
      </c>
      <c r="H31" s="73">
        <v>327</v>
      </c>
      <c r="I31" s="74">
        <v>328</v>
      </c>
      <c r="J31" s="73">
        <v>329</v>
      </c>
      <c r="K31" s="74">
        <v>330</v>
      </c>
      <c r="L31" s="73">
        <v>331</v>
      </c>
      <c r="M31" s="74">
        <v>332</v>
      </c>
      <c r="N31" s="73">
        <v>333</v>
      </c>
      <c r="O31" s="74">
        <v>334</v>
      </c>
      <c r="P31" s="73">
        <v>335</v>
      </c>
      <c r="Q31" s="74">
        <v>336</v>
      </c>
      <c r="R31" s="73">
        <v>337</v>
      </c>
      <c r="S31" s="74">
        <v>338</v>
      </c>
      <c r="T31" s="73">
        <v>339</v>
      </c>
      <c r="U31" s="74">
        <v>340</v>
      </c>
      <c r="V31" s="42"/>
      <c r="W31" s="16"/>
      <c r="X31" s="16"/>
      <c r="Y31" s="16"/>
      <c r="Z31" s="16"/>
      <c r="AA31" s="16"/>
      <c r="AB31" s="16"/>
      <c r="AC31" s="16"/>
      <c r="AD31" s="43"/>
      <c r="AE31" s="75">
        <v>481</v>
      </c>
      <c r="AF31" s="76">
        <v>482</v>
      </c>
      <c r="AG31" s="76">
        <v>483</v>
      </c>
      <c r="AH31" s="76">
        <v>484</v>
      </c>
      <c r="AI31" s="76">
        <v>485</v>
      </c>
      <c r="AJ31" s="76">
        <v>486</v>
      </c>
      <c r="AK31" s="76">
        <v>487</v>
      </c>
      <c r="AL31" s="76">
        <v>488</v>
      </c>
      <c r="AM31" s="76">
        <v>489</v>
      </c>
      <c r="AN31" s="76">
        <v>490</v>
      </c>
      <c r="AO31" s="76">
        <v>491</v>
      </c>
      <c r="AP31" s="76">
        <v>492</v>
      </c>
      <c r="AQ31" s="76">
        <v>493</v>
      </c>
      <c r="AR31" s="76">
        <v>494</v>
      </c>
      <c r="AS31" s="76">
        <v>495</v>
      </c>
      <c r="AT31" s="76">
        <v>496</v>
      </c>
      <c r="AU31" s="76">
        <v>497</v>
      </c>
      <c r="AV31" s="76">
        <v>498</v>
      </c>
      <c r="AW31" s="76">
        <v>499</v>
      </c>
      <c r="AX31" s="76">
        <v>500</v>
      </c>
      <c r="AY31" s="75">
        <v>501</v>
      </c>
      <c r="AZ31" s="76">
        <v>502</v>
      </c>
      <c r="BA31" s="76">
        <v>503</v>
      </c>
      <c r="BB31" s="76">
        <v>504</v>
      </c>
      <c r="BC31" s="76">
        <v>505</v>
      </c>
      <c r="BD31" s="76">
        <v>506</v>
      </c>
      <c r="BE31" s="76">
        <v>507</v>
      </c>
      <c r="BF31" s="76">
        <v>508</v>
      </c>
      <c r="BG31" s="76">
        <v>509</v>
      </c>
      <c r="BH31" s="76">
        <v>510</v>
      </c>
      <c r="BI31" s="44"/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4"/>
      <c r="CA31" s="44"/>
      <c r="CB31" s="44"/>
      <c r="CC31" s="44"/>
      <c r="CD31" s="44"/>
      <c r="CE31" s="44"/>
      <c r="CF31" s="44"/>
      <c r="CG31" s="44"/>
      <c r="CH31" s="45"/>
      <c r="CI31" s="45"/>
      <c r="CJ31" s="45"/>
      <c r="CK31" s="46"/>
    </row>
    <row r="32" spans="1:89" s="11" customFormat="1" ht="15.75" customHeight="1" thickBot="1">
      <c r="A32" s="161"/>
      <c r="B32" s="73">
        <v>341</v>
      </c>
      <c r="C32" s="74">
        <v>342</v>
      </c>
      <c r="D32" s="73">
        <v>343</v>
      </c>
      <c r="E32" s="74">
        <v>344</v>
      </c>
      <c r="F32" s="73">
        <v>345</v>
      </c>
      <c r="G32" s="74">
        <v>346</v>
      </c>
      <c r="H32" s="73">
        <v>347</v>
      </c>
      <c r="I32" s="74">
        <v>348</v>
      </c>
      <c r="J32" s="73">
        <v>349</v>
      </c>
      <c r="K32" s="74">
        <v>350</v>
      </c>
      <c r="L32" s="73">
        <v>351</v>
      </c>
      <c r="M32" s="74">
        <v>352</v>
      </c>
      <c r="N32" s="73">
        <v>353</v>
      </c>
      <c r="O32" s="74">
        <v>354</v>
      </c>
      <c r="P32" s="73">
        <v>355</v>
      </c>
      <c r="Q32" s="74">
        <v>356</v>
      </c>
      <c r="R32" s="73">
        <v>357</v>
      </c>
      <c r="S32" s="74">
        <v>358</v>
      </c>
      <c r="T32" s="73">
        <v>359</v>
      </c>
      <c r="U32" s="74">
        <v>360</v>
      </c>
      <c r="V32" s="56"/>
      <c r="W32" s="50"/>
      <c r="X32" s="50"/>
      <c r="Y32" s="50"/>
      <c r="Z32" s="50"/>
      <c r="AA32" s="50"/>
      <c r="AB32" s="50"/>
      <c r="AC32" s="50"/>
      <c r="AD32" s="57"/>
      <c r="AE32" s="77">
        <v>511</v>
      </c>
      <c r="AF32" s="78">
        <v>512</v>
      </c>
      <c r="AG32" s="77">
        <v>513</v>
      </c>
      <c r="AH32" s="78">
        <v>514</v>
      </c>
      <c r="AI32" s="77">
        <v>515</v>
      </c>
      <c r="AJ32" s="78">
        <v>516</v>
      </c>
      <c r="AK32" s="77">
        <v>517</v>
      </c>
      <c r="AL32" s="78">
        <v>518</v>
      </c>
      <c r="AM32" s="77">
        <v>519</v>
      </c>
      <c r="AN32" s="78">
        <v>520</v>
      </c>
      <c r="AO32" s="77">
        <v>521</v>
      </c>
      <c r="AP32" s="78">
        <v>522</v>
      </c>
      <c r="AQ32" s="77">
        <v>523</v>
      </c>
      <c r="AR32" s="78">
        <v>524</v>
      </c>
      <c r="AS32" s="77">
        <v>525</v>
      </c>
      <c r="AT32" s="78">
        <v>526</v>
      </c>
      <c r="AU32" s="77">
        <v>527</v>
      </c>
      <c r="AV32" s="78">
        <v>528</v>
      </c>
      <c r="AW32" s="77">
        <v>529</v>
      </c>
      <c r="AX32" s="78">
        <v>530</v>
      </c>
      <c r="AY32" s="77">
        <v>531</v>
      </c>
      <c r="AZ32" s="78">
        <v>532</v>
      </c>
      <c r="BA32" s="77">
        <v>533</v>
      </c>
      <c r="BB32" s="78">
        <v>534</v>
      </c>
      <c r="BC32" s="77">
        <v>535</v>
      </c>
      <c r="BD32" s="78">
        <v>536</v>
      </c>
      <c r="BE32" s="77">
        <v>537</v>
      </c>
      <c r="BF32" s="78">
        <v>538</v>
      </c>
      <c r="BG32" s="77">
        <v>539</v>
      </c>
      <c r="BH32" s="78">
        <v>540</v>
      </c>
      <c r="BI32" s="51"/>
      <c r="BJ32" s="51"/>
      <c r="BK32" s="51"/>
      <c r="BL32" s="50"/>
      <c r="BM32" s="51"/>
      <c r="BN32" s="51"/>
      <c r="BO32" s="50"/>
      <c r="BP32" s="51"/>
      <c r="BQ32" s="51"/>
      <c r="BR32" s="51"/>
      <c r="BS32" s="51"/>
      <c r="BT32" s="50"/>
      <c r="BU32" s="51"/>
      <c r="BV32" s="51"/>
      <c r="BW32" s="51"/>
      <c r="BX32" s="51"/>
      <c r="BY32" s="51"/>
      <c r="BZ32" s="50"/>
      <c r="CA32" s="51"/>
      <c r="CB32" s="51"/>
      <c r="CC32" s="50"/>
      <c r="CD32" s="51"/>
      <c r="CE32" s="51"/>
      <c r="CF32" s="51"/>
      <c r="CG32" s="50"/>
      <c r="CH32" s="51"/>
      <c r="CI32" s="51"/>
      <c r="CJ32" s="50"/>
      <c r="CK32" s="52"/>
    </row>
    <row r="33" spans="1:89" s="11" customFormat="1" ht="15.75" customHeight="1" thickTop="1">
      <c r="A33" s="162" t="s">
        <v>153</v>
      </c>
      <c r="B33" s="70">
        <v>361</v>
      </c>
      <c r="C33" s="71">
        <v>362</v>
      </c>
      <c r="D33" s="70">
        <v>363</v>
      </c>
      <c r="E33" s="71">
        <v>364</v>
      </c>
      <c r="F33" s="70">
        <v>365</v>
      </c>
      <c r="G33" s="71">
        <v>366</v>
      </c>
      <c r="H33" s="70">
        <v>367</v>
      </c>
      <c r="I33" s="71">
        <v>368</v>
      </c>
      <c r="J33" s="70">
        <v>369</v>
      </c>
      <c r="K33" s="71">
        <v>370</v>
      </c>
      <c r="L33" s="70">
        <v>371</v>
      </c>
      <c r="M33" s="71">
        <v>372</v>
      </c>
      <c r="N33" s="70">
        <v>373</v>
      </c>
      <c r="O33" s="71">
        <v>374</v>
      </c>
      <c r="P33" s="70">
        <v>375</v>
      </c>
      <c r="Q33" s="71">
        <v>376</v>
      </c>
      <c r="R33" s="70">
        <v>377</v>
      </c>
      <c r="S33" s="71">
        <v>378</v>
      </c>
      <c r="T33" s="70">
        <v>379</v>
      </c>
      <c r="U33" s="71">
        <v>380</v>
      </c>
      <c r="V33" s="42"/>
      <c r="W33" s="16"/>
      <c r="X33" s="16"/>
      <c r="Y33" s="16"/>
      <c r="Z33" s="16"/>
      <c r="AA33" s="16"/>
      <c r="AB33" s="16"/>
      <c r="AC33" s="16"/>
      <c r="AD33" s="43"/>
      <c r="AE33" s="77">
        <v>541</v>
      </c>
      <c r="AF33" s="78">
        <v>542</v>
      </c>
      <c r="AG33" s="77">
        <v>543</v>
      </c>
      <c r="AH33" s="78">
        <v>544</v>
      </c>
      <c r="AI33" s="77">
        <v>545</v>
      </c>
      <c r="AJ33" s="78">
        <v>546</v>
      </c>
      <c r="AK33" s="77">
        <v>547</v>
      </c>
      <c r="AL33" s="78">
        <v>548</v>
      </c>
      <c r="AM33" s="77">
        <v>549</v>
      </c>
      <c r="AN33" s="78">
        <v>550</v>
      </c>
      <c r="AO33" s="77">
        <v>551</v>
      </c>
      <c r="AP33" s="78">
        <v>552</v>
      </c>
      <c r="AQ33" s="77">
        <v>553</v>
      </c>
      <c r="AR33" s="78">
        <v>554</v>
      </c>
      <c r="AS33" s="77">
        <v>555</v>
      </c>
      <c r="AT33" s="78">
        <v>556</v>
      </c>
      <c r="AU33" s="77">
        <v>557</v>
      </c>
      <c r="AV33" s="78">
        <v>558</v>
      </c>
      <c r="AW33" s="77">
        <v>559</v>
      </c>
      <c r="AX33" s="78">
        <v>560</v>
      </c>
      <c r="AY33" s="77">
        <v>561</v>
      </c>
      <c r="AZ33" s="78">
        <v>562</v>
      </c>
      <c r="BA33" s="77">
        <v>563</v>
      </c>
      <c r="BB33" s="78">
        <v>564</v>
      </c>
      <c r="BC33" s="77">
        <v>565</v>
      </c>
      <c r="BD33" s="78">
        <v>566</v>
      </c>
      <c r="BE33" s="77">
        <v>567</v>
      </c>
      <c r="BF33" s="78">
        <v>568</v>
      </c>
      <c r="BG33" s="77">
        <v>569</v>
      </c>
      <c r="BH33" s="78">
        <v>570</v>
      </c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7"/>
      <c r="BZ33" s="37"/>
      <c r="CA33" s="37"/>
      <c r="CB33" s="37"/>
      <c r="CC33" s="37"/>
      <c r="CD33" s="37"/>
      <c r="CE33" s="37"/>
      <c r="CF33" s="37"/>
      <c r="CG33" s="37"/>
      <c r="CH33" s="37"/>
      <c r="CI33" s="37"/>
      <c r="CJ33" s="37"/>
      <c r="CK33" s="38"/>
    </row>
    <row r="34" spans="1:89" s="11" customFormat="1" ht="15" customHeight="1" thickBot="1">
      <c r="A34" s="160"/>
      <c r="B34" s="73">
        <v>381</v>
      </c>
      <c r="C34" s="74">
        <v>382</v>
      </c>
      <c r="D34" s="73">
        <v>383</v>
      </c>
      <c r="E34" s="74">
        <v>384</v>
      </c>
      <c r="F34" s="73">
        <v>385</v>
      </c>
      <c r="G34" s="74">
        <v>386</v>
      </c>
      <c r="H34" s="73">
        <v>387</v>
      </c>
      <c r="I34" s="74">
        <v>388</v>
      </c>
      <c r="J34" s="73">
        <v>389</v>
      </c>
      <c r="K34" s="74">
        <v>390</v>
      </c>
      <c r="L34" s="73">
        <v>391</v>
      </c>
      <c r="M34" s="74">
        <v>392</v>
      </c>
      <c r="N34" s="73">
        <v>393</v>
      </c>
      <c r="O34" s="74">
        <v>394</v>
      </c>
      <c r="P34" s="73">
        <v>395</v>
      </c>
      <c r="Q34" s="74">
        <v>396</v>
      </c>
      <c r="R34" s="73">
        <v>397</v>
      </c>
      <c r="S34" s="74">
        <v>398</v>
      </c>
      <c r="T34" s="73">
        <v>399</v>
      </c>
      <c r="U34" s="74">
        <v>400</v>
      </c>
      <c r="V34" s="42"/>
      <c r="W34" s="16"/>
      <c r="X34" s="16"/>
      <c r="Y34" s="16"/>
      <c r="Z34" s="16"/>
      <c r="AA34" s="16"/>
      <c r="AB34" s="16"/>
      <c r="AC34" s="16"/>
      <c r="AD34" s="43"/>
      <c r="AE34" s="77">
        <v>571</v>
      </c>
      <c r="AF34" s="78">
        <v>572</v>
      </c>
      <c r="AG34" s="77">
        <v>573</v>
      </c>
      <c r="AH34" s="78">
        <v>574</v>
      </c>
      <c r="AI34" s="77">
        <v>575</v>
      </c>
      <c r="AJ34" s="78">
        <v>576</v>
      </c>
      <c r="AK34" s="77">
        <v>577</v>
      </c>
      <c r="AL34" s="78">
        <v>578</v>
      </c>
      <c r="AM34" s="77">
        <v>579</v>
      </c>
      <c r="AN34" s="78">
        <v>580</v>
      </c>
      <c r="AO34" s="77">
        <v>581</v>
      </c>
      <c r="AP34" s="78">
        <v>582</v>
      </c>
      <c r="AQ34" s="77">
        <v>583</v>
      </c>
      <c r="AR34" s="78">
        <v>584</v>
      </c>
      <c r="AS34" s="77">
        <v>585</v>
      </c>
      <c r="AT34" s="78">
        <v>586</v>
      </c>
      <c r="AU34" s="77">
        <v>587</v>
      </c>
      <c r="AV34" s="78">
        <v>588</v>
      </c>
      <c r="AW34" s="77">
        <v>589</v>
      </c>
      <c r="AX34" s="78">
        <v>590</v>
      </c>
      <c r="AY34" s="77">
        <v>591</v>
      </c>
      <c r="AZ34" s="78">
        <v>592</v>
      </c>
      <c r="BA34" s="77">
        <v>593</v>
      </c>
      <c r="BB34" s="78">
        <v>594</v>
      </c>
      <c r="BC34" s="77">
        <v>595</v>
      </c>
      <c r="BD34" s="78">
        <v>596</v>
      </c>
      <c r="BE34" s="77">
        <v>597</v>
      </c>
      <c r="BF34" s="78">
        <v>598</v>
      </c>
      <c r="BG34" s="77">
        <v>599</v>
      </c>
      <c r="BH34" s="78">
        <v>600</v>
      </c>
      <c r="BI34" s="44"/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4"/>
      <c r="CA34" s="44"/>
      <c r="CB34" s="44"/>
      <c r="CC34" s="44"/>
      <c r="CD34" s="44"/>
      <c r="CE34" s="44"/>
      <c r="CF34" s="44"/>
      <c r="CG34" s="44"/>
      <c r="CH34" s="45"/>
      <c r="CI34" s="45"/>
      <c r="CJ34" s="45"/>
      <c r="CK34" s="46"/>
    </row>
    <row r="35" spans="1:89" s="11" customFormat="1" ht="15" customHeight="1" thickTop="1" thickBot="1">
      <c r="A35" s="162" t="s">
        <v>154</v>
      </c>
      <c r="B35" s="73">
        <v>401</v>
      </c>
      <c r="C35" s="74">
        <v>402</v>
      </c>
      <c r="D35" s="73">
        <v>403</v>
      </c>
      <c r="E35" s="74">
        <v>404</v>
      </c>
      <c r="F35" s="73">
        <v>405</v>
      </c>
      <c r="G35" s="74">
        <v>406</v>
      </c>
      <c r="H35" s="73">
        <v>407</v>
      </c>
      <c r="I35" s="74">
        <v>408</v>
      </c>
      <c r="J35" s="73">
        <v>409</v>
      </c>
      <c r="K35" s="74">
        <v>410</v>
      </c>
      <c r="L35" s="73">
        <v>411</v>
      </c>
      <c r="M35" s="74">
        <v>412</v>
      </c>
      <c r="N35" s="73">
        <v>413</v>
      </c>
      <c r="O35" s="74">
        <v>414</v>
      </c>
      <c r="P35" s="73">
        <v>415</v>
      </c>
      <c r="Q35" s="74">
        <v>416</v>
      </c>
      <c r="R35" s="73">
        <v>417</v>
      </c>
      <c r="S35" s="74">
        <v>418</v>
      </c>
      <c r="T35" s="73">
        <v>419</v>
      </c>
      <c r="U35" s="74">
        <v>420</v>
      </c>
      <c r="V35" s="42"/>
      <c r="W35" s="16"/>
      <c r="X35" s="16"/>
      <c r="Y35" s="16"/>
      <c r="Z35" s="16"/>
      <c r="AA35" s="16"/>
      <c r="AB35" s="16"/>
      <c r="AC35" s="16"/>
      <c r="AD35" s="43"/>
      <c r="AE35" s="77">
        <v>601</v>
      </c>
      <c r="AF35" s="78">
        <v>602</v>
      </c>
      <c r="AG35" s="77">
        <v>603</v>
      </c>
      <c r="AH35" s="78">
        <v>604</v>
      </c>
      <c r="AI35" s="77">
        <v>605</v>
      </c>
      <c r="AJ35" s="78">
        <v>606</v>
      </c>
      <c r="AK35" s="77">
        <v>607</v>
      </c>
      <c r="AL35" s="78">
        <v>608</v>
      </c>
      <c r="AM35" s="77">
        <v>609</v>
      </c>
      <c r="AN35" s="78">
        <v>610</v>
      </c>
      <c r="AO35" s="77">
        <v>611</v>
      </c>
      <c r="AP35" s="78">
        <v>612</v>
      </c>
      <c r="AQ35" s="77">
        <v>613</v>
      </c>
      <c r="AR35" s="78">
        <v>614</v>
      </c>
      <c r="AS35" s="77">
        <v>615</v>
      </c>
      <c r="AT35" s="78">
        <v>616</v>
      </c>
      <c r="AU35" s="77">
        <v>617</v>
      </c>
      <c r="AV35" s="78">
        <v>618</v>
      </c>
      <c r="AW35" s="77">
        <v>619</v>
      </c>
      <c r="AX35" s="78">
        <v>620</v>
      </c>
      <c r="AY35" s="77">
        <v>621</v>
      </c>
      <c r="AZ35" s="78">
        <v>622</v>
      </c>
      <c r="BA35" s="77">
        <v>623</v>
      </c>
      <c r="BB35" s="78">
        <v>624</v>
      </c>
      <c r="BC35" s="77">
        <v>625</v>
      </c>
      <c r="BD35" s="78">
        <v>626</v>
      </c>
      <c r="BE35" s="77">
        <v>627</v>
      </c>
      <c r="BF35" s="78">
        <v>628</v>
      </c>
      <c r="BG35" s="77">
        <v>629</v>
      </c>
      <c r="BH35" s="78">
        <v>630</v>
      </c>
      <c r="BI35" s="44"/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4"/>
      <c r="CA35" s="44"/>
      <c r="CB35" s="44"/>
      <c r="CC35" s="44"/>
      <c r="CD35" s="44"/>
      <c r="CE35" s="44"/>
      <c r="CF35" s="44"/>
      <c r="CG35" s="44"/>
      <c r="CH35" s="45"/>
      <c r="CI35" s="45"/>
      <c r="CJ35" s="45"/>
      <c r="CK35" s="46"/>
    </row>
    <row r="36" spans="1:89" s="11" customFormat="1" ht="15" customHeight="1" thickTop="1" thickBot="1">
      <c r="A36" s="160"/>
      <c r="B36" s="70">
        <v>421</v>
      </c>
      <c r="C36" s="71">
        <v>422</v>
      </c>
      <c r="D36" s="70">
        <v>423</v>
      </c>
      <c r="E36" s="71">
        <v>424</v>
      </c>
      <c r="F36" s="70">
        <v>425</v>
      </c>
      <c r="G36" s="71">
        <v>426</v>
      </c>
      <c r="H36" s="70">
        <v>427</v>
      </c>
      <c r="I36" s="71">
        <v>428</v>
      </c>
      <c r="J36" s="70">
        <v>429</v>
      </c>
      <c r="K36" s="71">
        <v>430</v>
      </c>
      <c r="L36" s="70">
        <v>431</v>
      </c>
      <c r="M36" s="71">
        <v>432</v>
      </c>
      <c r="N36" s="70">
        <v>433</v>
      </c>
      <c r="O36" s="71">
        <v>434</v>
      </c>
      <c r="P36" s="70">
        <v>435</v>
      </c>
      <c r="Q36" s="71">
        <v>436</v>
      </c>
      <c r="R36" s="70">
        <v>437</v>
      </c>
      <c r="S36" s="71">
        <v>438</v>
      </c>
      <c r="T36" s="70">
        <v>439</v>
      </c>
      <c r="U36" s="71">
        <v>440</v>
      </c>
      <c r="V36" s="42"/>
      <c r="W36" s="16"/>
      <c r="X36" s="16"/>
      <c r="Y36" s="16"/>
      <c r="Z36" s="16"/>
      <c r="AA36" s="16"/>
      <c r="AB36" s="16"/>
      <c r="AC36" s="16"/>
      <c r="AD36" s="43"/>
      <c r="AE36" s="79">
        <v>631</v>
      </c>
      <c r="AF36" s="80">
        <v>632</v>
      </c>
      <c r="AG36" s="79">
        <v>633</v>
      </c>
      <c r="AH36" s="80">
        <v>634</v>
      </c>
      <c r="AI36" s="79">
        <v>635</v>
      </c>
      <c r="AJ36" s="80">
        <v>636</v>
      </c>
      <c r="AK36" s="79">
        <v>637</v>
      </c>
      <c r="AL36" s="80">
        <v>638</v>
      </c>
      <c r="AM36" s="79">
        <v>639</v>
      </c>
      <c r="AN36" s="80">
        <v>640</v>
      </c>
      <c r="AO36" s="79">
        <v>641</v>
      </c>
      <c r="AP36" s="80">
        <v>642</v>
      </c>
      <c r="AQ36" s="79">
        <v>643</v>
      </c>
      <c r="AR36" s="80">
        <v>644</v>
      </c>
      <c r="AS36" s="79">
        <v>645</v>
      </c>
      <c r="AT36" s="80">
        <v>646</v>
      </c>
      <c r="AU36" s="79">
        <v>647</v>
      </c>
      <c r="AV36" s="80">
        <v>648</v>
      </c>
      <c r="AW36" s="79">
        <v>649</v>
      </c>
      <c r="AX36" s="80">
        <v>650</v>
      </c>
      <c r="AY36" s="79">
        <v>651</v>
      </c>
      <c r="AZ36" s="80">
        <v>652</v>
      </c>
      <c r="BA36" s="79">
        <v>653</v>
      </c>
      <c r="BB36" s="80">
        <v>654</v>
      </c>
      <c r="BC36" s="79">
        <v>655</v>
      </c>
      <c r="BD36" s="80">
        <v>656</v>
      </c>
      <c r="BE36" s="79">
        <v>657</v>
      </c>
      <c r="BF36" s="80">
        <v>658</v>
      </c>
      <c r="BG36" s="79">
        <v>659</v>
      </c>
      <c r="BH36" s="80">
        <v>660</v>
      </c>
      <c r="BI36" s="44"/>
      <c r="BJ36" s="44"/>
      <c r="BK36" s="44"/>
      <c r="BL36" s="44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4"/>
      <c r="CA36" s="44"/>
      <c r="CB36" s="44"/>
      <c r="CC36" s="44"/>
      <c r="CD36" s="44"/>
      <c r="CE36" s="44"/>
      <c r="CF36" s="44"/>
      <c r="CG36" s="44"/>
      <c r="CH36" s="45"/>
      <c r="CI36" s="45"/>
      <c r="CJ36" s="45"/>
      <c r="CK36" s="46"/>
    </row>
    <row r="37" spans="1:89" s="11" customFormat="1" ht="15" customHeight="1" thickTop="1">
      <c r="A37" s="162" t="s">
        <v>155</v>
      </c>
      <c r="B37" s="73">
        <v>441</v>
      </c>
      <c r="C37" s="74">
        <v>442</v>
      </c>
      <c r="D37" s="73">
        <v>443</v>
      </c>
      <c r="E37" s="74">
        <v>444</v>
      </c>
      <c r="F37" s="73">
        <v>445</v>
      </c>
      <c r="G37" s="74">
        <v>446</v>
      </c>
      <c r="H37" s="73">
        <v>447</v>
      </c>
      <c r="I37" s="74">
        <v>448</v>
      </c>
      <c r="J37" s="73">
        <v>449</v>
      </c>
      <c r="K37" s="74">
        <v>450</v>
      </c>
      <c r="L37" s="73">
        <v>451</v>
      </c>
      <c r="M37" s="74">
        <v>452</v>
      </c>
      <c r="N37" s="73">
        <v>453</v>
      </c>
      <c r="O37" s="74">
        <v>454</v>
      </c>
      <c r="P37" s="73">
        <v>455</v>
      </c>
      <c r="Q37" s="74">
        <v>456</v>
      </c>
      <c r="R37" s="73">
        <v>457</v>
      </c>
      <c r="S37" s="74">
        <v>458</v>
      </c>
      <c r="T37" s="73">
        <v>459</v>
      </c>
      <c r="U37" s="74">
        <v>460</v>
      </c>
      <c r="V37" s="42"/>
      <c r="W37" s="16"/>
      <c r="X37" s="16"/>
      <c r="Y37" s="16"/>
      <c r="Z37" s="16"/>
      <c r="AA37" s="16"/>
      <c r="AB37" s="16"/>
      <c r="AC37" s="16"/>
      <c r="AD37" s="43"/>
      <c r="AE37" s="75">
        <v>661</v>
      </c>
      <c r="AF37" s="76">
        <v>662</v>
      </c>
      <c r="AG37" s="76">
        <v>663</v>
      </c>
      <c r="AH37" s="76">
        <v>664</v>
      </c>
      <c r="AI37" s="76">
        <v>665</v>
      </c>
      <c r="AJ37" s="76">
        <v>666</v>
      </c>
      <c r="AK37" s="76">
        <v>667</v>
      </c>
      <c r="AL37" s="76">
        <v>668</v>
      </c>
      <c r="AM37" s="76">
        <v>669</v>
      </c>
      <c r="AN37" s="76">
        <v>670</v>
      </c>
      <c r="AO37" s="76">
        <v>671</v>
      </c>
      <c r="AP37" s="76">
        <v>672</v>
      </c>
      <c r="AQ37" s="76">
        <v>673</v>
      </c>
      <c r="AR37" s="76">
        <v>674</v>
      </c>
      <c r="AS37" s="76">
        <v>675</v>
      </c>
      <c r="AT37" s="76">
        <v>676</v>
      </c>
      <c r="AU37" s="76">
        <v>677</v>
      </c>
      <c r="AV37" s="76">
        <v>678</v>
      </c>
      <c r="AW37" s="76">
        <v>679</v>
      </c>
      <c r="AX37" s="76">
        <v>680</v>
      </c>
      <c r="AY37" s="75">
        <v>681</v>
      </c>
      <c r="AZ37" s="76">
        <v>682</v>
      </c>
      <c r="BA37" s="76">
        <v>683</v>
      </c>
      <c r="BB37" s="76">
        <v>684</v>
      </c>
      <c r="BC37" s="76">
        <v>685</v>
      </c>
      <c r="BD37" s="76">
        <v>686</v>
      </c>
      <c r="BE37" s="76">
        <v>687</v>
      </c>
      <c r="BF37" s="76">
        <v>688</v>
      </c>
      <c r="BG37" s="76">
        <v>689</v>
      </c>
      <c r="BH37" s="76">
        <v>690</v>
      </c>
      <c r="BI37" s="44"/>
      <c r="BJ37" s="44"/>
      <c r="BK37" s="44"/>
      <c r="BL37" s="44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4"/>
      <c r="CA37" s="44"/>
      <c r="CB37" s="44"/>
      <c r="CC37" s="44"/>
      <c r="CD37" s="44"/>
      <c r="CE37" s="44"/>
      <c r="CF37" s="44"/>
      <c r="CG37" s="44"/>
      <c r="CH37" s="45"/>
      <c r="CI37" s="45"/>
      <c r="CJ37" s="45"/>
      <c r="CK37" s="46"/>
    </row>
    <row r="38" spans="1:89" s="11" customFormat="1" ht="15.75" customHeight="1" thickBot="1">
      <c r="A38" s="160"/>
      <c r="B38" s="73">
        <v>461</v>
      </c>
      <c r="C38" s="74">
        <v>462</v>
      </c>
      <c r="D38" s="73">
        <v>463</v>
      </c>
      <c r="E38" s="74">
        <v>464</v>
      </c>
      <c r="F38" s="73">
        <v>465</v>
      </c>
      <c r="G38" s="74">
        <v>466</v>
      </c>
      <c r="H38" s="73">
        <v>467</v>
      </c>
      <c r="I38" s="74">
        <v>468</v>
      </c>
      <c r="J38" s="73">
        <v>469</v>
      </c>
      <c r="K38" s="74">
        <v>470</v>
      </c>
      <c r="L38" s="73">
        <v>471</v>
      </c>
      <c r="M38" s="74">
        <v>472</v>
      </c>
      <c r="N38" s="73">
        <v>473</v>
      </c>
      <c r="O38" s="74">
        <v>474</v>
      </c>
      <c r="P38" s="73">
        <v>475</v>
      </c>
      <c r="Q38" s="74">
        <v>476</v>
      </c>
      <c r="R38" s="73">
        <v>477</v>
      </c>
      <c r="S38" s="74">
        <v>478</v>
      </c>
      <c r="T38" s="73">
        <v>479</v>
      </c>
      <c r="U38" s="74">
        <v>480</v>
      </c>
      <c r="V38" s="56"/>
      <c r="W38" s="50"/>
      <c r="X38" s="50"/>
      <c r="Y38" s="50"/>
      <c r="Z38" s="50"/>
      <c r="AA38" s="50"/>
      <c r="AB38" s="50"/>
      <c r="AC38" s="50"/>
      <c r="AD38" s="57"/>
      <c r="AE38" s="77">
        <v>691</v>
      </c>
      <c r="AF38" s="78">
        <v>692</v>
      </c>
      <c r="AG38" s="77">
        <v>693</v>
      </c>
      <c r="AH38" s="78">
        <v>694</v>
      </c>
      <c r="AI38" s="77">
        <v>695</v>
      </c>
      <c r="AJ38" s="78">
        <v>696</v>
      </c>
      <c r="AK38" s="77">
        <v>697</v>
      </c>
      <c r="AL38" s="78">
        <v>698</v>
      </c>
      <c r="AM38" s="77">
        <v>699</v>
      </c>
      <c r="AN38" s="78">
        <v>700</v>
      </c>
      <c r="AO38" s="77">
        <v>701</v>
      </c>
      <c r="AP38" s="78">
        <v>702</v>
      </c>
      <c r="AQ38" s="77">
        <v>703</v>
      </c>
      <c r="AR38" s="78">
        <v>704</v>
      </c>
      <c r="AS38" s="77">
        <v>705</v>
      </c>
      <c r="AT38" s="78">
        <v>706</v>
      </c>
      <c r="AU38" s="77">
        <v>707</v>
      </c>
      <c r="AV38" s="78">
        <v>708</v>
      </c>
      <c r="AW38" s="77">
        <v>709</v>
      </c>
      <c r="AX38" s="78">
        <v>710</v>
      </c>
      <c r="AY38" s="77">
        <v>711</v>
      </c>
      <c r="AZ38" s="78">
        <v>712</v>
      </c>
      <c r="BA38" s="77">
        <v>713</v>
      </c>
      <c r="BB38" s="78">
        <v>714</v>
      </c>
      <c r="BC38" s="77">
        <v>715</v>
      </c>
      <c r="BD38" s="78">
        <v>716</v>
      </c>
      <c r="BE38" s="77">
        <v>717</v>
      </c>
      <c r="BF38" s="78">
        <v>718</v>
      </c>
      <c r="BG38" s="77">
        <v>719</v>
      </c>
      <c r="BH38" s="78">
        <v>720</v>
      </c>
      <c r="BI38" s="51"/>
      <c r="BJ38" s="50"/>
      <c r="BK38" s="51"/>
      <c r="BL38" s="51"/>
      <c r="BM38" s="51"/>
      <c r="BN38" s="51"/>
      <c r="BO38" s="50"/>
      <c r="BP38" s="51"/>
      <c r="BQ38" s="51"/>
      <c r="BR38" s="51"/>
      <c r="BS38" s="51"/>
      <c r="BT38" s="50"/>
      <c r="BU38" s="51"/>
      <c r="BV38" s="51"/>
      <c r="BW38" s="51"/>
      <c r="BX38" s="51"/>
      <c r="BY38" s="51"/>
      <c r="BZ38" s="50"/>
      <c r="CA38" s="51"/>
      <c r="CB38" s="51"/>
      <c r="CC38" s="50"/>
      <c r="CD38" s="51"/>
      <c r="CE38" s="51"/>
      <c r="CF38" s="51"/>
      <c r="CG38" s="50"/>
      <c r="CH38" s="51"/>
      <c r="CI38" s="51"/>
      <c r="CJ38" s="50"/>
      <c r="CK38" s="52"/>
    </row>
    <row r="39" spans="1:89" s="11" customFormat="1" ht="15.75" customHeight="1" thickTop="1">
      <c r="A39" s="160" t="s">
        <v>156</v>
      </c>
      <c r="B39" s="39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1"/>
      <c r="V39" s="42"/>
      <c r="W39" s="16"/>
      <c r="X39" s="16"/>
      <c r="Y39" s="16"/>
      <c r="Z39" s="16"/>
      <c r="AA39" s="16"/>
      <c r="AB39" s="16"/>
      <c r="AC39" s="16"/>
      <c r="AD39" s="43"/>
      <c r="AE39" s="77">
        <v>721</v>
      </c>
      <c r="AF39" s="78">
        <v>722</v>
      </c>
      <c r="AG39" s="77">
        <v>723</v>
      </c>
      <c r="AH39" s="78">
        <v>724</v>
      </c>
      <c r="AI39" s="77">
        <v>725</v>
      </c>
      <c r="AJ39" s="78">
        <v>726</v>
      </c>
      <c r="AK39" s="77">
        <v>727</v>
      </c>
      <c r="AL39" s="78">
        <v>728</v>
      </c>
      <c r="AM39" s="77">
        <v>729</v>
      </c>
      <c r="AN39" s="78">
        <v>730</v>
      </c>
      <c r="AO39" s="77">
        <v>731</v>
      </c>
      <c r="AP39" s="78">
        <v>732</v>
      </c>
      <c r="AQ39" s="77">
        <v>733</v>
      </c>
      <c r="AR39" s="78">
        <v>734</v>
      </c>
      <c r="AS39" s="77">
        <v>735</v>
      </c>
      <c r="AT39" s="78">
        <v>736</v>
      </c>
      <c r="AU39" s="77">
        <v>737</v>
      </c>
      <c r="AV39" s="78">
        <v>738</v>
      </c>
      <c r="AW39" s="77">
        <v>739</v>
      </c>
      <c r="AX39" s="78">
        <v>740</v>
      </c>
      <c r="AY39" s="77">
        <v>741</v>
      </c>
      <c r="AZ39" s="78">
        <v>742</v>
      </c>
      <c r="BA39" s="77">
        <v>743</v>
      </c>
      <c r="BB39" s="78">
        <v>744</v>
      </c>
      <c r="BC39" s="77">
        <v>745</v>
      </c>
      <c r="BD39" s="78">
        <v>746</v>
      </c>
      <c r="BE39" s="77">
        <v>747</v>
      </c>
      <c r="BF39" s="78">
        <v>748</v>
      </c>
      <c r="BG39" s="77">
        <v>749</v>
      </c>
      <c r="BH39" s="78">
        <v>750</v>
      </c>
      <c r="BI39" s="3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7"/>
      <c r="BZ39" s="37"/>
      <c r="CA39" s="37"/>
      <c r="CB39" s="37"/>
      <c r="CC39" s="37"/>
      <c r="CD39" s="37"/>
      <c r="CE39" s="37"/>
      <c r="CF39" s="37"/>
      <c r="CG39" s="37"/>
      <c r="CH39" s="37"/>
      <c r="CI39" s="37"/>
      <c r="CJ39" s="37"/>
      <c r="CK39" s="38"/>
    </row>
    <row r="40" spans="1:89" s="11" customFormat="1" ht="15" customHeight="1" thickBot="1">
      <c r="A40" s="161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1"/>
      <c r="V40" s="42"/>
      <c r="W40" s="16"/>
      <c r="X40" s="16"/>
      <c r="Y40" s="16"/>
      <c r="Z40" s="16"/>
      <c r="AA40" s="16"/>
      <c r="AB40" s="16"/>
      <c r="AC40" s="16"/>
      <c r="AD40" s="43"/>
      <c r="AE40" s="77">
        <v>751</v>
      </c>
      <c r="AF40" s="78">
        <v>752</v>
      </c>
      <c r="AG40" s="77">
        <v>753</v>
      </c>
      <c r="AH40" s="78">
        <v>754</v>
      </c>
      <c r="AI40" s="77">
        <v>755</v>
      </c>
      <c r="AJ40" s="78">
        <v>756</v>
      </c>
      <c r="AK40" s="77">
        <v>757</v>
      </c>
      <c r="AL40" s="78">
        <v>758</v>
      </c>
      <c r="AM40" s="77">
        <v>759</v>
      </c>
      <c r="AN40" s="78">
        <v>760</v>
      </c>
      <c r="AO40" s="77">
        <v>761</v>
      </c>
      <c r="AP40" s="78">
        <v>762</v>
      </c>
      <c r="AQ40" s="77">
        <v>763</v>
      </c>
      <c r="AR40" s="78">
        <v>764</v>
      </c>
      <c r="AS40" s="77">
        <v>765</v>
      </c>
      <c r="AT40" s="78">
        <v>766</v>
      </c>
      <c r="AU40" s="77">
        <v>767</v>
      </c>
      <c r="AV40" s="78">
        <v>768</v>
      </c>
      <c r="AW40" s="77">
        <v>769</v>
      </c>
      <c r="AX40" s="78">
        <v>770</v>
      </c>
      <c r="AY40" s="77">
        <v>771</v>
      </c>
      <c r="AZ40" s="78">
        <v>772</v>
      </c>
      <c r="BA40" s="77">
        <v>773</v>
      </c>
      <c r="BB40" s="78">
        <v>774</v>
      </c>
      <c r="BC40" s="77">
        <v>775</v>
      </c>
      <c r="BD40" s="78">
        <v>776</v>
      </c>
      <c r="BE40" s="77">
        <v>777</v>
      </c>
      <c r="BF40" s="78">
        <v>778</v>
      </c>
      <c r="BG40" s="77">
        <v>779</v>
      </c>
      <c r="BH40" s="78">
        <v>780</v>
      </c>
      <c r="BI40" s="44"/>
      <c r="BJ40" s="44"/>
      <c r="BK40" s="44"/>
      <c r="BL40" s="44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4"/>
      <c r="CA40" s="44"/>
      <c r="CB40" s="44"/>
      <c r="CC40" s="44"/>
      <c r="CD40" s="44"/>
      <c r="CE40" s="44"/>
      <c r="CF40" s="44"/>
      <c r="CG40" s="44"/>
      <c r="CH40" s="45"/>
      <c r="CI40" s="45"/>
      <c r="CJ40" s="45"/>
      <c r="CK40" s="46"/>
    </row>
    <row r="41" spans="1:89" s="11" customFormat="1" ht="15" customHeight="1" thickTop="1">
      <c r="A41" s="162" t="s">
        <v>157</v>
      </c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1"/>
      <c r="V41" s="42"/>
      <c r="W41" s="16"/>
      <c r="X41" s="16"/>
      <c r="Y41" s="16"/>
      <c r="Z41" s="16"/>
      <c r="AA41" s="16"/>
      <c r="AB41" s="16"/>
      <c r="AC41" s="16"/>
      <c r="AD41" s="43"/>
      <c r="AE41" s="77">
        <v>781</v>
      </c>
      <c r="AF41" s="78">
        <v>782</v>
      </c>
      <c r="AG41" s="77">
        <v>783</v>
      </c>
      <c r="AH41" s="78">
        <v>784</v>
      </c>
      <c r="AI41" s="77">
        <v>785</v>
      </c>
      <c r="AJ41" s="78">
        <v>786</v>
      </c>
      <c r="AK41" s="77">
        <v>787</v>
      </c>
      <c r="AL41" s="78">
        <v>788</v>
      </c>
      <c r="AM41" s="77">
        <v>789</v>
      </c>
      <c r="AN41" s="78">
        <v>790</v>
      </c>
      <c r="AO41" s="77">
        <v>791</v>
      </c>
      <c r="AP41" s="78">
        <v>792</v>
      </c>
      <c r="AQ41" s="77">
        <v>793</v>
      </c>
      <c r="AR41" s="78">
        <v>794</v>
      </c>
      <c r="AS41" s="77">
        <v>795</v>
      </c>
      <c r="AT41" s="78">
        <v>796</v>
      </c>
      <c r="AU41" s="77">
        <v>797</v>
      </c>
      <c r="AV41" s="78">
        <v>798</v>
      </c>
      <c r="AW41" s="77">
        <v>799</v>
      </c>
      <c r="AX41" s="78">
        <v>800</v>
      </c>
      <c r="AY41" s="77">
        <v>801</v>
      </c>
      <c r="AZ41" s="78">
        <v>802</v>
      </c>
      <c r="BA41" s="77">
        <v>803</v>
      </c>
      <c r="BB41" s="78">
        <v>804</v>
      </c>
      <c r="BC41" s="77">
        <v>805</v>
      </c>
      <c r="BD41" s="78">
        <v>806</v>
      </c>
      <c r="BE41" s="77">
        <v>807</v>
      </c>
      <c r="BF41" s="78">
        <v>808</v>
      </c>
      <c r="BG41" s="77">
        <v>809</v>
      </c>
      <c r="BH41" s="78">
        <v>810</v>
      </c>
      <c r="BI41" s="44"/>
      <c r="BJ41" s="44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4"/>
      <c r="CA41" s="44"/>
      <c r="CB41" s="44"/>
      <c r="CC41" s="44"/>
      <c r="CD41" s="44"/>
      <c r="CE41" s="44"/>
      <c r="CF41" s="44"/>
      <c r="CG41" s="44"/>
      <c r="CH41" s="45"/>
      <c r="CI41" s="45"/>
      <c r="CJ41" s="45"/>
      <c r="CK41" s="46"/>
    </row>
    <row r="42" spans="1:89" s="11" customFormat="1" ht="15" customHeight="1" thickBot="1">
      <c r="A42" s="160"/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1"/>
      <c r="V42" s="42"/>
      <c r="W42" s="16"/>
      <c r="X42" s="16"/>
      <c r="Y42" s="16"/>
      <c r="Z42" s="16"/>
      <c r="AA42" s="16"/>
      <c r="AB42" s="16"/>
      <c r="AC42" s="16"/>
      <c r="AD42" s="43"/>
      <c r="AE42" s="79">
        <v>811</v>
      </c>
      <c r="AF42" s="80">
        <v>812</v>
      </c>
      <c r="AG42" s="79">
        <v>813</v>
      </c>
      <c r="AH42" s="80">
        <v>814</v>
      </c>
      <c r="AI42" s="79">
        <v>815</v>
      </c>
      <c r="AJ42" s="80">
        <v>816</v>
      </c>
      <c r="AK42" s="79">
        <v>817</v>
      </c>
      <c r="AL42" s="80">
        <v>818</v>
      </c>
      <c r="AM42" s="79">
        <v>819</v>
      </c>
      <c r="AN42" s="80">
        <v>820</v>
      </c>
      <c r="AO42" s="79">
        <v>821</v>
      </c>
      <c r="AP42" s="80">
        <v>822</v>
      </c>
      <c r="AQ42" s="79">
        <v>823</v>
      </c>
      <c r="AR42" s="80">
        <v>824</v>
      </c>
      <c r="AS42" s="79">
        <v>825</v>
      </c>
      <c r="AT42" s="80">
        <v>826</v>
      </c>
      <c r="AU42" s="79">
        <v>827</v>
      </c>
      <c r="AV42" s="80">
        <v>828</v>
      </c>
      <c r="AW42" s="79">
        <v>829</v>
      </c>
      <c r="AX42" s="80">
        <v>830</v>
      </c>
      <c r="AY42" s="79">
        <v>831</v>
      </c>
      <c r="AZ42" s="80">
        <v>832</v>
      </c>
      <c r="BA42" s="79">
        <v>833</v>
      </c>
      <c r="BB42" s="80">
        <v>834</v>
      </c>
      <c r="BC42" s="79">
        <v>835</v>
      </c>
      <c r="BD42" s="80">
        <v>836</v>
      </c>
      <c r="BE42" s="79">
        <v>837</v>
      </c>
      <c r="BF42" s="80">
        <v>838</v>
      </c>
      <c r="BG42" s="79">
        <v>839</v>
      </c>
      <c r="BH42" s="80">
        <v>840</v>
      </c>
      <c r="BI42" s="44"/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4"/>
      <c r="CA42" s="44"/>
      <c r="CB42" s="44"/>
      <c r="CC42" s="44"/>
      <c r="CD42" s="44"/>
      <c r="CE42" s="44"/>
      <c r="CF42" s="44"/>
      <c r="CG42" s="44"/>
      <c r="CH42" s="45"/>
      <c r="CI42" s="45"/>
      <c r="CJ42" s="45"/>
      <c r="CK42" s="46"/>
    </row>
    <row r="43" spans="1:89" s="11" customFormat="1" ht="15" customHeight="1" thickTop="1">
      <c r="A43" s="160" t="s">
        <v>158</v>
      </c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1"/>
      <c r="V43" s="42"/>
      <c r="W43" s="16"/>
      <c r="X43" s="16"/>
      <c r="Y43" s="16"/>
      <c r="Z43" s="16"/>
      <c r="AA43" s="16"/>
      <c r="AB43" s="16"/>
      <c r="AC43" s="16"/>
      <c r="AD43" s="43"/>
      <c r="AE43" s="75">
        <v>841</v>
      </c>
      <c r="AF43" s="76">
        <v>842</v>
      </c>
      <c r="AG43" s="76">
        <v>843</v>
      </c>
      <c r="AH43" s="76">
        <v>844</v>
      </c>
      <c r="AI43" s="76">
        <v>845</v>
      </c>
      <c r="AJ43" s="76">
        <v>846</v>
      </c>
      <c r="AK43" s="76">
        <v>847</v>
      </c>
      <c r="AL43" s="76">
        <v>848</v>
      </c>
      <c r="AM43" s="76">
        <v>849</v>
      </c>
      <c r="AN43" s="76">
        <v>850</v>
      </c>
      <c r="AO43" s="76">
        <v>851</v>
      </c>
      <c r="AP43" s="76">
        <v>852</v>
      </c>
      <c r="AQ43" s="76">
        <v>853</v>
      </c>
      <c r="AR43" s="76">
        <v>854</v>
      </c>
      <c r="AS43" s="76">
        <v>855</v>
      </c>
      <c r="AT43" s="76">
        <v>856</v>
      </c>
      <c r="AU43" s="76">
        <v>857</v>
      </c>
      <c r="AV43" s="76">
        <v>858</v>
      </c>
      <c r="AW43" s="76">
        <v>859</v>
      </c>
      <c r="AX43" s="76">
        <v>860</v>
      </c>
      <c r="AY43" s="75">
        <v>861</v>
      </c>
      <c r="AZ43" s="76">
        <v>862</v>
      </c>
      <c r="BA43" s="76">
        <v>863</v>
      </c>
      <c r="BB43" s="76">
        <v>864</v>
      </c>
      <c r="BC43" s="76">
        <v>865</v>
      </c>
      <c r="BD43" s="76">
        <v>866</v>
      </c>
      <c r="BE43" s="76">
        <v>867</v>
      </c>
      <c r="BF43" s="76">
        <v>868</v>
      </c>
      <c r="BG43" s="76">
        <v>869</v>
      </c>
      <c r="BH43" s="76">
        <v>870</v>
      </c>
      <c r="BI43" s="44"/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4"/>
      <c r="CA43" s="44"/>
      <c r="CB43" s="44"/>
      <c r="CC43" s="44"/>
      <c r="CD43" s="44"/>
      <c r="CE43" s="44"/>
      <c r="CF43" s="44"/>
      <c r="CG43" s="44"/>
      <c r="CH43" s="45"/>
      <c r="CI43" s="45"/>
      <c r="CJ43" s="45"/>
      <c r="CK43" s="46"/>
    </row>
    <row r="44" spans="1:89" s="11" customFormat="1" ht="15.75" customHeight="1" thickBot="1">
      <c r="A44" s="160"/>
      <c r="B44" s="54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5"/>
      <c r="V44" s="56"/>
      <c r="W44" s="50"/>
      <c r="X44" s="50"/>
      <c r="Y44" s="50"/>
      <c r="Z44" s="50"/>
      <c r="AA44" s="50"/>
      <c r="AB44" s="50"/>
      <c r="AC44" s="50"/>
      <c r="AD44" s="57"/>
      <c r="AE44" s="77">
        <v>871</v>
      </c>
      <c r="AF44" s="78">
        <v>872</v>
      </c>
      <c r="AG44" s="77">
        <v>873</v>
      </c>
      <c r="AH44" s="78">
        <v>874</v>
      </c>
      <c r="AI44" s="77">
        <v>875</v>
      </c>
      <c r="AJ44" s="78">
        <v>876</v>
      </c>
      <c r="AK44" s="77">
        <v>877</v>
      </c>
      <c r="AL44" s="78">
        <v>878</v>
      </c>
      <c r="AM44" s="77">
        <v>879</v>
      </c>
      <c r="AN44" s="78">
        <v>880</v>
      </c>
      <c r="AO44" s="77">
        <v>881</v>
      </c>
      <c r="AP44" s="78">
        <v>882</v>
      </c>
      <c r="AQ44" s="77">
        <v>883</v>
      </c>
      <c r="AR44" s="78">
        <v>884</v>
      </c>
      <c r="AS44" s="77">
        <v>885</v>
      </c>
      <c r="AT44" s="78">
        <v>886</v>
      </c>
      <c r="AU44" s="77">
        <v>887</v>
      </c>
      <c r="AV44" s="78">
        <v>888</v>
      </c>
      <c r="AW44" s="77">
        <v>889</v>
      </c>
      <c r="AX44" s="78">
        <v>890</v>
      </c>
      <c r="AY44" s="77">
        <v>891</v>
      </c>
      <c r="AZ44" s="78">
        <v>892</v>
      </c>
      <c r="BA44" s="77">
        <v>893</v>
      </c>
      <c r="BB44" s="78">
        <v>894</v>
      </c>
      <c r="BC44" s="77">
        <v>895</v>
      </c>
      <c r="BD44" s="78">
        <v>896</v>
      </c>
      <c r="BE44" s="77">
        <v>897</v>
      </c>
      <c r="BF44" s="78">
        <v>898</v>
      </c>
      <c r="BG44" s="77">
        <v>899</v>
      </c>
      <c r="BH44" s="78">
        <v>900</v>
      </c>
      <c r="BI44" s="51"/>
      <c r="BJ44" s="50"/>
      <c r="BK44" s="51"/>
      <c r="BL44" s="51"/>
      <c r="BM44" s="51"/>
      <c r="BN44" s="51"/>
      <c r="BO44" s="50"/>
      <c r="BP44" s="51"/>
      <c r="BQ44" s="51"/>
      <c r="BR44" s="51"/>
      <c r="BS44" s="51"/>
      <c r="BT44" s="50"/>
      <c r="BU44" s="51"/>
      <c r="BV44" s="51"/>
      <c r="BW44" s="51"/>
      <c r="BX44" s="51"/>
      <c r="BY44" s="51"/>
      <c r="BZ44" s="50"/>
      <c r="CA44" s="51"/>
      <c r="CB44" s="51"/>
      <c r="CC44" s="50"/>
      <c r="CD44" s="51"/>
      <c r="CE44" s="51"/>
      <c r="CF44" s="51"/>
      <c r="CG44" s="50"/>
      <c r="CH44" s="51"/>
      <c r="CI44" s="51"/>
      <c r="CJ44" s="50"/>
      <c r="CK44" s="52"/>
    </row>
    <row r="45" spans="1:89" s="11" customFormat="1" ht="15.75" customHeight="1" thickTop="1">
      <c r="A45" s="160" t="s">
        <v>159</v>
      </c>
      <c r="B45" s="39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1"/>
      <c r="V45" s="42"/>
      <c r="W45" s="16"/>
      <c r="X45" s="16"/>
      <c r="Y45" s="16"/>
      <c r="Z45" s="16"/>
      <c r="AA45" s="16"/>
      <c r="AB45" s="16"/>
      <c r="AC45" s="16"/>
      <c r="AD45" s="43"/>
      <c r="AE45" s="77">
        <v>901</v>
      </c>
      <c r="AF45" s="78">
        <v>902</v>
      </c>
      <c r="AG45" s="77">
        <v>903</v>
      </c>
      <c r="AH45" s="78">
        <v>904</v>
      </c>
      <c r="AI45" s="77">
        <v>905</v>
      </c>
      <c r="AJ45" s="78">
        <v>906</v>
      </c>
      <c r="AK45" s="77">
        <v>907</v>
      </c>
      <c r="AL45" s="78">
        <v>908</v>
      </c>
      <c r="AM45" s="77">
        <v>909</v>
      </c>
      <c r="AN45" s="78">
        <v>910</v>
      </c>
      <c r="AO45" s="77">
        <v>911</v>
      </c>
      <c r="AP45" s="78">
        <v>912</v>
      </c>
      <c r="AQ45" s="77">
        <v>913</v>
      </c>
      <c r="AR45" s="78">
        <v>914</v>
      </c>
      <c r="AS45" s="77">
        <v>915</v>
      </c>
      <c r="AT45" s="78">
        <v>916</v>
      </c>
      <c r="AU45" s="77">
        <v>917</v>
      </c>
      <c r="AV45" s="78">
        <v>918</v>
      </c>
      <c r="AW45" s="77">
        <v>919</v>
      </c>
      <c r="AX45" s="78">
        <v>920</v>
      </c>
      <c r="AY45" s="77">
        <v>921</v>
      </c>
      <c r="AZ45" s="78">
        <v>922</v>
      </c>
      <c r="BA45" s="77">
        <v>923</v>
      </c>
      <c r="BB45" s="78">
        <v>924</v>
      </c>
      <c r="BC45" s="77">
        <v>925</v>
      </c>
      <c r="BD45" s="78">
        <v>926</v>
      </c>
      <c r="BE45" s="77">
        <v>927</v>
      </c>
      <c r="BF45" s="78">
        <v>928</v>
      </c>
      <c r="BG45" s="77">
        <v>929</v>
      </c>
      <c r="BH45" s="78">
        <v>930</v>
      </c>
      <c r="BI45" s="37"/>
      <c r="BJ45" s="37"/>
      <c r="BK45" s="37"/>
      <c r="BL45" s="37"/>
      <c r="BM45" s="37"/>
      <c r="BN45" s="37"/>
      <c r="BO45" s="37"/>
      <c r="BP45" s="37"/>
      <c r="BQ45" s="37"/>
      <c r="BR45" s="37"/>
      <c r="BS45" s="37"/>
      <c r="BT45" s="37"/>
      <c r="BU45" s="37"/>
      <c r="BV45" s="37"/>
      <c r="BW45" s="37"/>
      <c r="BX45" s="37"/>
      <c r="BY45" s="37"/>
      <c r="BZ45" s="37"/>
      <c r="CA45" s="37"/>
      <c r="CB45" s="37"/>
      <c r="CC45" s="37"/>
      <c r="CD45" s="37"/>
      <c r="CE45" s="37"/>
      <c r="CF45" s="37"/>
      <c r="CG45" s="37"/>
      <c r="CH45" s="37"/>
      <c r="CI45" s="37"/>
      <c r="CJ45" s="37"/>
      <c r="CK45" s="38"/>
    </row>
    <row r="46" spans="1:89" s="11" customFormat="1" ht="15" customHeight="1" thickBot="1">
      <c r="A46" s="161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1"/>
      <c r="V46" s="42"/>
      <c r="W46" s="16"/>
      <c r="X46" s="16"/>
      <c r="Y46" s="16"/>
      <c r="Z46" s="16"/>
      <c r="AA46" s="16"/>
      <c r="AB46" s="16"/>
      <c r="AC46" s="16"/>
      <c r="AD46" s="43"/>
      <c r="AE46" s="77">
        <v>931</v>
      </c>
      <c r="AF46" s="78">
        <v>932</v>
      </c>
      <c r="AG46" s="77">
        <v>933</v>
      </c>
      <c r="AH46" s="78">
        <v>934</v>
      </c>
      <c r="AI46" s="77">
        <v>935</v>
      </c>
      <c r="AJ46" s="78">
        <v>936</v>
      </c>
      <c r="AK46" s="77">
        <v>937</v>
      </c>
      <c r="AL46" s="78">
        <v>938</v>
      </c>
      <c r="AM46" s="77">
        <v>939</v>
      </c>
      <c r="AN46" s="78">
        <v>940</v>
      </c>
      <c r="AO46" s="77">
        <v>941</v>
      </c>
      <c r="AP46" s="78">
        <v>942</v>
      </c>
      <c r="AQ46" s="77">
        <v>943</v>
      </c>
      <c r="AR46" s="78">
        <v>944</v>
      </c>
      <c r="AS46" s="77">
        <v>945</v>
      </c>
      <c r="AT46" s="78">
        <v>946</v>
      </c>
      <c r="AU46" s="77">
        <v>947</v>
      </c>
      <c r="AV46" s="78">
        <v>948</v>
      </c>
      <c r="AW46" s="77">
        <v>949</v>
      </c>
      <c r="AX46" s="78">
        <v>950</v>
      </c>
      <c r="AY46" s="77">
        <v>951</v>
      </c>
      <c r="AZ46" s="78">
        <v>952</v>
      </c>
      <c r="BA46" s="77">
        <v>953</v>
      </c>
      <c r="BB46" s="78">
        <v>954</v>
      </c>
      <c r="BC46" s="77">
        <v>955</v>
      </c>
      <c r="BD46" s="78">
        <v>956</v>
      </c>
      <c r="BE46" s="77">
        <v>957</v>
      </c>
      <c r="BF46" s="78">
        <v>958</v>
      </c>
      <c r="BG46" s="77">
        <v>959</v>
      </c>
      <c r="BH46" s="78">
        <v>960</v>
      </c>
      <c r="BI46" s="44"/>
      <c r="BJ46" s="44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4"/>
      <c r="CA46" s="44"/>
      <c r="CB46" s="44"/>
      <c r="CC46" s="44"/>
      <c r="CD46" s="44"/>
      <c r="CE46" s="44"/>
      <c r="CF46" s="44"/>
      <c r="CG46" s="44"/>
      <c r="CH46" s="45"/>
      <c r="CI46" s="45"/>
      <c r="CJ46" s="45"/>
      <c r="CK46" s="46"/>
    </row>
    <row r="47" spans="1:89" s="11" customFormat="1" ht="15" customHeight="1" thickTop="1">
      <c r="A47" s="162" t="s">
        <v>160</v>
      </c>
      <c r="B47" s="39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1"/>
      <c r="V47" s="42"/>
      <c r="W47" s="16"/>
      <c r="X47" s="16"/>
      <c r="Y47" s="16"/>
      <c r="Z47" s="16"/>
      <c r="AA47" s="16"/>
      <c r="AB47" s="16"/>
      <c r="AC47" s="16"/>
      <c r="AD47" s="43"/>
      <c r="AE47" s="75">
        <v>961</v>
      </c>
      <c r="AF47" s="76">
        <v>962</v>
      </c>
      <c r="AG47" s="76">
        <v>963</v>
      </c>
      <c r="AH47" s="76">
        <v>964</v>
      </c>
      <c r="AI47" s="76">
        <v>965</v>
      </c>
      <c r="AJ47" s="76">
        <v>966</v>
      </c>
      <c r="AK47" s="76">
        <v>967</v>
      </c>
      <c r="AL47" s="76">
        <v>968</v>
      </c>
      <c r="AM47" s="76">
        <v>969</v>
      </c>
      <c r="AN47" s="76">
        <v>970</v>
      </c>
      <c r="AO47" s="76">
        <v>971</v>
      </c>
      <c r="AP47" s="76">
        <v>972</v>
      </c>
      <c r="AQ47" s="76">
        <v>973</v>
      </c>
      <c r="AR47" s="76">
        <v>974</v>
      </c>
      <c r="AS47" s="76">
        <v>975</v>
      </c>
      <c r="AT47" s="76">
        <v>976</v>
      </c>
      <c r="AU47" s="76">
        <v>977</v>
      </c>
      <c r="AV47" s="76">
        <v>978</v>
      </c>
      <c r="AW47" s="76">
        <v>979</v>
      </c>
      <c r="AX47" s="76">
        <v>980</v>
      </c>
      <c r="AY47" s="75">
        <v>981</v>
      </c>
      <c r="AZ47" s="76">
        <v>982</v>
      </c>
      <c r="BA47" s="76">
        <v>983</v>
      </c>
      <c r="BB47" s="76">
        <v>984</v>
      </c>
      <c r="BC47" s="76">
        <v>985</v>
      </c>
      <c r="BD47" s="76">
        <v>986</v>
      </c>
      <c r="BE47" s="76">
        <v>987</v>
      </c>
      <c r="BF47" s="76">
        <v>988</v>
      </c>
      <c r="BG47" s="76">
        <v>989</v>
      </c>
      <c r="BH47" s="76">
        <v>990</v>
      </c>
      <c r="BI47" s="44"/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4"/>
      <c r="CA47" s="44"/>
      <c r="CB47" s="44"/>
      <c r="CC47" s="44"/>
      <c r="CD47" s="44"/>
      <c r="CE47" s="44"/>
      <c r="CF47" s="44"/>
      <c r="CG47" s="44"/>
      <c r="CH47" s="45"/>
      <c r="CI47" s="45"/>
      <c r="CJ47" s="45"/>
      <c r="CK47" s="46"/>
    </row>
    <row r="48" spans="1:89" s="11" customFormat="1" ht="15" customHeight="1">
      <c r="A48" s="160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1"/>
      <c r="V48" s="42"/>
      <c r="W48" s="16"/>
      <c r="X48" s="16"/>
      <c r="Y48" s="16"/>
      <c r="Z48" s="16"/>
      <c r="AA48" s="16"/>
      <c r="AB48" s="16"/>
      <c r="AC48" s="16"/>
      <c r="AD48" s="43"/>
      <c r="AE48" s="77">
        <v>991</v>
      </c>
      <c r="AF48" s="78">
        <v>992</v>
      </c>
      <c r="AG48" s="77">
        <v>993</v>
      </c>
      <c r="AH48" s="78">
        <v>994</v>
      </c>
      <c r="AI48" s="77">
        <v>995</v>
      </c>
      <c r="AJ48" s="78">
        <v>996</v>
      </c>
      <c r="AK48" s="77">
        <v>997</v>
      </c>
      <c r="AL48" s="78">
        <v>998</v>
      </c>
      <c r="AM48" s="77">
        <v>999</v>
      </c>
      <c r="AN48" s="78">
        <v>1000</v>
      </c>
      <c r="AO48" s="77">
        <v>1001</v>
      </c>
      <c r="AP48" s="78">
        <v>1002</v>
      </c>
      <c r="AQ48" s="77">
        <v>1003</v>
      </c>
      <c r="AR48" s="78">
        <v>1004</v>
      </c>
      <c r="AS48" s="77">
        <v>1005</v>
      </c>
      <c r="AT48" s="78">
        <v>1006</v>
      </c>
      <c r="AU48" s="77">
        <v>1007</v>
      </c>
      <c r="AV48" s="78">
        <v>1008</v>
      </c>
      <c r="AW48" s="77">
        <v>1009</v>
      </c>
      <c r="AX48" s="78">
        <v>1010</v>
      </c>
      <c r="AY48" s="77">
        <v>1011</v>
      </c>
      <c r="AZ48" s="78">
        <v>1012</v>
      </c>
      <c r="BA48" s="77">
        <v>1013</v>
      </c>
      <c r="BB48" s="78">
        <v>1014</v>
      </c>
      <c r="BC48" s="77">
        <v>1015</v>
      </c>
      <c r="BD48" s="78">
        <v>1016</v>
      </c>
      <c r="BE48" s="77">
        <v>1017</v>
      </c>
      <c r="BF48" s="78">
        <v>1018</v>
      </c>
      <c r="BG48" s="77">
        <v>1019</v>
      </c>
      <c r="BH48" s="78">
        <v>1020</v>
      </c>
      <c r="BI48" s="44"/>
      <c r="BJ48" s="44"/>
      <c r="BK48" s="44"/>
      <c r="BL48" s="44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4"/>
      <c r="CA48" s="44"/>
      <c r="CB48" s="44"/>
      <c r="CC48" s="44"/>
      <c r="CD48" s="44"/>
      <c r="CE48" s="44"/>
      <c r="CF48" s="44"/>
      <c r="CG48" s="44"/>
      <c r="CH48" s="45"/>
      <c r="CI48" s="45"/>
      <c r="CJ48" s="45"/>
      <c r="CK48" s="46"/>
    </row>
    <row r="49" spans="1:89" s="11" customFormat="1" ht="15" customHeight="1">
      <c r="A49" s="160" t="s">
        <v>161</v>
      </c>
      <c r="B49" s="39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1"/>
      <c r="V49" s="42"/>
      <c r="W49" s="16"/>
      <c r="X49" s="16"/>
      <c r="Y49" s="16"/>
      <c r="Z49" s="16"/>
      <c r="AA49" s="16"/>
      <c r="AB49" s="16"/>
      <c r="AC49" s="16"/>
      <c r="AD49" s="43"/>
      <c r="AE49" s="77">
        <v>1021</v>
      </c>
      <c r="AF49" s="78">
        <v>1022</v>
      </c>
      <c r="AG49" s="77">
        <v>1023</v>
      </c>
      <c r="AH49" s="78">
        <v>1024</v>
      </c>
      <c r="AI49" s="77">
        <v>1025</v>
      </c>
      <c r="AJ49" s="78">
        <v>1026</v>
      </c>
      <c r="AK49" s="77">
        <v>1027</v>
      </c>
      <c r="AL49" s="78">
        <v>1028</v>
      </c>
      <c r="AM49" s="77">
        <v>1029</v>
      </c>
      <c r="AN49" s="78">
        <v>1030</v>
      </c>
      <c r="AO49" s="77">
        <v>1031</v>
      </c>
      <c r="AP49" s="78">
        <v>1032</v>
      </c>
      <c r="AQ49" s="77">
        <v>1033</v>
      </c>
      <c r="AR49" s="78">
        <v>1034</v>
      </c>
      <c r="AS49" s="77">
        <v>1035</v>
      </c>
      <c r="AT49" s="78">
        <v>1036</v>
      </c>
      <c r="AU49" s="77">
        <v>1037</v>
      </c>
      <c r="AV49" s="78">
        <v>1038</v>
      </c>
      <c r="AW49" s="77">
        <v>1039</v>
      </c>
      <c r="AX49" s="78">
        <v>1040</v>
      </c>
      <c r="AY49" s="77">
        <v>1041</v>
      </c>
      <c r="AZ49" s="78">
        <v>1042</v>
      </c>
      <c r="BA49" s="77">
        <v>1043</v>
      </c>
      <c r="BB49" s="78">
        <v>1044</v>
      </c>
      <c r="BC49" s="77">
        <v>1045</v>
      </c>
      <c r="BD49" s="78">
        <v>1046</v>
      </c>
      <c r="BE49" s="77">
        <v>1047</v>
      </c>
      <c r="BF49" s="78">
        <v>1048</v>
      </c>
      <c r="BG49" s="77">
        <v>1049</v>
      </c>
      <c r="BH49" s="78">
        <v>1050</v>
      </c>
      <c r="BI49" s="44"/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4"/>
      <c r="CA49" s="44"/>
      <c r="CB49" s="44"/>
      <c r="CC49" s="44"/>
      <c r="CD49" s="44"/>
      <c r="CE49" s="44"/>
      <c r="CF49" s="44"/>
      <c r="CG49" s="44"/>
      <c r="CH49" s="45"/>
      <c r="CI49" s="45"/>
      <c r="CJ49" s="45"/>
      <c r="CK49" s="46"/>
    </row>
    <row r="50" spans="1:89" s="11" customFormat="1" ht="15.75" customHeight="1" thickBot="1">
      <c r="A50" s="160"/>
      <c r="B50" s="54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5"/>
      <c r="V50" s="56"/>
      <c r="W50" s="50"/>
      <c r="X50" s="50"/>
      <c r="Y50" s="50"/>
      <c r="Z50" s="50"/>
      <c r="AA50" s="50"/>
      <c r="AB50" s="50"/>
      <c r="AC50" s="50"/>
      <c r="AD50" s="57"/>
      <c r="AE50" s="77">
        <v>1051</v>
      </c>
      <c r="AF50" s="78">
        <v>1052</v>
      </c>
      <c r="AG50" s="77">
        <v>1053</v>
      </c>
      <c r="AH50" s="78">
        <v>1054</v>
      </c>
      <c r="AI50" s="77">
        <v>1055</v>
      </c>
      <c r="AJ50" s="78">
        <v>1056</v>
      </c>
      <c r="AK50" s="77">
        <v>1057</v>
      </c>
      <c r="AL50" s="78">
        <v>1058</v>
      </c>
      <c r="AM50" s="77">
        <v>1059</v>
      </c>
      <c r="AN50" s="78">
        <v>1060</v>
      </c>
      <c r="AO50" s="77">
        <v>1061</v>
      </c>
      <c r="AP50" s="78">
        <v>1062</v>
      </c>
      <c r="AQ50" s="77">
        <v>1063</v>
      </c>
      <c r="AR50" s="78">
        <v>1064</v>
      </c>
      <c r="AS50" s="77">
        <v>1065</v>
      </c>
      <c r="AT50" s="78">
        <v>1066</v>
      </c>
      <c r="AU50" s="77">
        <v>1067</v>
      </c>
      <c r="AV50" s="78">
        <v>1068</v>
      </c>
      <c r="AW50" s="77">
        <v>1069</v>
      </c>
      <c r="AX50" s="78">
        <v>1070</v>
      </c>
      <c r="AY50" s="77">
        <v>1071</v>
      </c>
      <c r="AZ50" s="78">
        <v>1072</v>
      </c>
      <c r="BA50" s="77">
        <v>1073</v>
      </c>
      <c r="BB50" s="78">
        <v>1074</v>
      </c>
      <c r="BC50" s="77">
        <v>1075</v>
      </c>
      <c r="BD50" s="78">
        <v>1076</v>
      </c>
      <c r="BE50" s="77">
        <v>1077</v>
      </c>
      <c r="BF50" s="78">
        <v>1078</v>
      </c>
      <c r="BG50" s="77">
        <v>1079</v>
      </c>
      <c r="BH50" s="78">
        <v>1080</v>
      </c>
      <c r="BI50" s="51"/>
      <c r="BJ50" s="50"/>
      <c r="BK50" s="51"/>
      <c r="BL50" s="51"/>
      <c r="BM50" s="51"/>
      <c r="BN50" s="51"/>
      <c r="BO50" s="50"/>
      <c r="BP50" s="51"/>
      <c r="BQ50" s="51"/>
      <c r="BR50" s="51"/>
      <c r="BS50" s="51"/>
      <c r="BT50" s="50"/>
      <c r="BU50" s="51"/>
      <c r="BV50" s="51"/>
      <c r="BW50" s="51"/>
      <c r="BX50" s="51"/>
      <c r="BY50" s="51"/>
      <c r="BZ50" s="50"/>
      <c r="CA50" s="51"/>
      <c r="CB50" s="51"/>
      <c r="CC50" s="50"/>
      <c r="CD50" s="51"/>
      <c r="CE50" s="51"/>
      <c r="CF50" s="51"/>
      <c r="CG50" s="50"/>
      <c r="CH50" s="51"/>
      <c r="CI50" s="51"/>
      <c r="CJ50" s="50"/>
      <c r="CK50" s="52"/>
    </row>
    <row r="51" spans="1:89" s="11" customFormat="1" ht="18.75" thickTop="1" thickBot="1">
      <c r="A51" s="53"/>
      <c r="B51" s="58"/>
      <c r="C51" s="50"/>
      <c r="D51" s="50"/>
      <c r="E51" s="50"/>
      <c r="F51" s="50"/>
      <c r="G51" s="50"/>
      <c r="H51" s="50"/>
      <c r="I51" s="51"/>
      <c r="J51" s="50"/>
      <c r="K51" s="50"/>
      <c r="L51" s="50"/>
      <c r="M51" s="50"/>
      <c r="N51" s="50"/>
      <c r="O51" s="50"/>
      <c r="P51" s="51"/>
      <c r="Q51" s="50"/>
      <c r="R51" s="50"/>
      <c r="S51" s="50"/>
      <c r="T51" s="50"/>
      <c r="U51" s="55"/>
      <c r="V51" s="56"/>
      <c r="W51" s="51"/>
      <c r="X51" s="50"/>
      <c r="Y51" s="50"/>
      <c r="Z51" s="50"/>
      <c r="AA51" s="50"/>
      <c r="AB51" s="50"/>
      <c r="AC51" s="50"/>
      <c r="AD51" s="59"/>
      <c r="AE51" s="54"/>
      <c r="AF51" s="50"/>
      <c r="AG51" s="50"/>
      <c r="AH51" s="50"/>
      <c r="AI51" s="50"/>
      <c r="AJ51" s="50"/>
      <c r="AK51" s="51"/>
      <c r="AL51" s="50"/>
      <c r="AM51" s="50"/>
      <c r="AN51" s="50"/>
      <c r="AO51" s="50"/>
      <c r="AP51" s="50"/>
      <c r="AQ51" s="50"/>
      <c r="AR51" s="51"/>
      <c r="AS51" s="50"/>
      <c r="AT51" s="50"/>
      <c r="AU51" s="50"/>
      <c r="AV51" s="50"/>
      <c r="AW51" s="50"/>
      <c r="AX51" s="50"/>
      <c r="AY51" s="51"/>
      <c r="AZ51" s="50"/>
      <c r="BA51" s="50"/>
      <c r="BB51" s="50"/>
      <c r="BC51" s="50"/>
      <c r="BD51" s="50"/>
      <c r="BE51" s="50"/>
      <c r="BF51" s="51"/>
      <c r="BG51" s="50"/>
      <c r="BH51" s="55"/>
      <c r="BI51" s="53"/>
      <c r="BJ51" s="51"/>
      <c r="BK51" s="51"/>
      <c r="BL51" s="50"/>
      <c r="BM51" s="51"/>
      <c r="BN51" s="51"/>
      <c r="BO51" s="51"/>
      <c r="BP51" s="50"/>
      <c r="BQ51" s="51"/>
      <c r="BR51" s="51"/>
      <c r="BS51" s="50"/>
      <c r="BT51" s="51"/>
      <c r="BU51" s="51"/>
      <c r="BV51" s="51"/>
      <c r="BW51" s="50"/>
      <c r="BX51" s="51"/>
      <c r="BY51" s="51"/>
      <c r="BZ51" s="50"/>
      <c r="CA51" s="51"/>
      <c r="CB51" s="51"/>
      <c r="CC51" s="51"/>
      <c r="CD51" s="50"/>
      <c r="CE51" s="51"/>
      <c r="CF51" s="51"/>
      <c r="CG51" s="50"/>
      <c r="CH51" s="51"/>
      <c r="CI51" s="51"/>
      <c r="CJ51" s="50"/>
      <c r="CK51" s="52"/>
    </row>
    <row r="52" spans="1:89" s="11" customFormat="1" ht="18" thickTop="1">
      <c r="A52" s="13"/>
      <c r="B52" s="60"/>
      <c r="C52" s="60"/>
      <c r="D52" s="60"/>
      <c r="E52" s="61"/>
      <c r="F52" s="60"/>
      <c r="G52" s="60"/>
      <c r="H52" s="61"/>
      <c r="I52" s="60"/>
      <c r="J52" s="60"/>
      <c r="K52" s="60"/>
      <c r="L52" s="61"/>
      <c r="M52" s="60"/>
      <c r="N52" s="60"/>
      <c r="O52" s="61"/>
      <c r="P52" s="60"/>
      <c r="Q52" s="60"/>
      <c r="R52" s="60"/>
      <c r="S52" s="61"/>
      <c r="T52" s="60"/>
      <c r="U52" s="60"/>
      <c r="V52" s="61"/>
      <c r="W52" s="60"/>
      <c r="X52" s="60"/>
      <c r="Y52" s="60"/>
      <c r="Z52" s="61"/>
      <c r="AA52" s="60"/>
      <c r="AB52" s="60"/>
      <c r="AC52" s="61"/>
      <c r="AD52" s="60"/>
      <c r="AE52" s="60"/>
      <c r="AF52" s="60"/>
      <c r="AG52" s="61"/>
      <c r="AH52" s="60"/>
      <c r="AI52" s="60"/>
      <c r="AJ52" s="61"/>
      <c r="AK52" s="60"/>
      <c r="AL52" s="60"/>
      <c r="AM52" s="60"/>
      <c r="AN52" s="61"/>
      <c r="AO52" s="60"/>
      <c r="AP52" s="60"/>
      <c r="AQ52" s="61"/>
      <c r="AR52" s="60"/>
      <c r="AS52" s="60"/>
      <c r="AT52" s="60"/>
      <c r="AU52" s="61"/>
      <c r="AV52" s="60"/>
      <c r="AW52" s="60"/>
      <c r="AX52" s="61"/>
      <c r="AY52" s="60"/>
      <c r="AZ52" s="60"/>
      <c r="BA52" s="60"/>
      <c r="BB52" s="61"/>
      <c r="BC52" s="60"/>
      <c r="BD52" s="60"/>
      <c r="BE52" s="61"/>
      <c r="BF52" s="60"/>
      <c r="BG52" s="60"/>
      <c r="BH52" s="60"/>
      <c r="BI52" s="60"/>
      <c r="BJ52" s="61"/>
      <c r="BK52" s="60"/>
      <c r="BL52" s="60"/>
      <c r="BM52" s="61"/>
      <c r="BN52" s="60"/>
      <c r="BO52" s="60"/>
      <c r="BP52" s="60"/>
      <c r="BQ52" s="61"/>
      <c r="BR52" s="60"/>
      <c r="BS52" s="60"/>
      <c r="BT52" s="61"/>
      <c r="BU52" s="60"/>
      <c r="BV52" s="60"/>
      <c r="BW52" s="60"/>
      <c r="BX52" s="60"/>
      <c r="BY52" s="60"/>
      <c r="BZ52" s="61"/>
      <c r="CA52" s="60"/>
      <c r="CB52" s="60"/>
      <c r="CC52" s="61"/>
      <c r="CD52" s="60"/>
      <c r="CE52" s="60"/>
      <c r="CF52" s="60"/>
      <c r="CG52" s="61"/>
      <c r="CH52" s="60"/>
      <c r="CI52" s="60"/>
      <c r="CJ52" s="61"/>
      <c r="CK52" s="60"/>
    </row>
    <row r="53" spans="1:89" ht="15.75" customHeight="1"/>
    <row r="54" spans="1:89" ht="15" customHeight="1"/>
    <row r="55" spans="1:89" ht="15" customHeight="1"/>
    <row r="56" spans="1:89" ht="15" customHeight="1"/>
    <row r="57" spans="1:89" ht="15" customHeight="1"/>
    <row r="58" spans="1:89" s="11" customFormat="1" ht="15.7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 s="62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</row>
    <row r="59" spans="1:89" ht="16.5" customHeight="1" thickBot="1">
      <c r="A59" s="11"/>
      <c r="B59" s="63"/>
      <c r="C59" s="63"/>
      <c r="D59" s="63"/>
      <c r="E59" s="63"/>
      <c r="F59" s="63"/>
      <c r="G59" s="63"/>
      <c r="H59" s="63"/>
      <c r="I59" s="63"/>
      <c r="R59" s="63"/>
      <c r="S59" s="63"/>
      <c r="T59" s="63"/>
      <c r="U59" s="63"/>
      <c r="V59" s="63"/>
      <c r="W59" s="63"/>
      <c r="X59" s="63"/>
      <c r="Y59" s="63"/>
      <c r="Z59" s="63"/>
      <c r="AE59" s="63"/>
      <c r="AF59" s="63"/>
      <c r="AG59" s="63"/>
      <c r="AH59" s="63"/>
      <c r="AN59" s="11"/>
      <c r="AR59" s="11"/>
      <c r="AS59" s="11"/>
      <c r="AT59" s="11"/>
      <c r="AU59" s="11"/>
      <c r="AV59" s="11"/>
      <c r="AW59" s="63"/>
      <c r="AX59" s="63"/>
      <c r="AY59" s="63"/>
      <c r="AZ59" s="63"/>
      <c r="BA59" s="63"/>
      <c r="BB59" s="63"/>
      <c r="BC59" s="63"/>
      <c r="BD59" s="63"/>
    </row>
    <row r="60" spans="1:89" ht="15" customHeight="1">
      <c r="E60" s="64" t="s">
        <v>138</v>
      </c>
      <c r="V60" s="64" t="s">
        <v>139</v>
      </c>
      <c r="AF60"/>
      <c r="AI60" s="65" t="s">
        <v>138</v>
      </c>
      <c r="AJ60" s="66"/>
      <c r="AK60" s="66"/>
      <c r="AL60" s="66"/>
      <c r="AM60" s="66"/>
      <c r="AN60" s="11"/>
      <c r="AR60" s="11"/>
      <c r="AS60" s="11"/>
      <c r="AT60" s="11"/>
      <c r="AU60" s="11"/>
      <c r="AV60" s="67"/>
      <c r="AW60" s="67"/>
      <c r="AY60" s="67"/>
      <c r="AZ60" s="64" t="s">
        <v>139</v>
      </c>
      <c r="BJ60" s="66"/>
      <c r="BK60" s="66"/>
      <c r="BL60" s="66"/>
      <c r="BM60" s="66"/>
      <c r="BN60" s="65" t="s">
        <v>138</v>
      </c>
      <c r="BO60" s="66"/>
      <c r="BP60" s="66"/>
      <c r="BQ60" s="66"/>
      <c r="BR60" s="66"/>
      <c r="CA60" s="66"/>
      <c r="CB60" s="66"/>
      <c r="CC60" s="66"/>
      <c r="CD60" s="66"/>
      <c r="CE60" s="65" t="s">
        <v>139</v>
      </c>
      <c r="CF60" s="66"/>
      <c r="CG60" s="66"/>
      <c r="CH60" s="66"/>
      <c r="CI60" s="66"/>
    </row>
    <row r="61" spans="1:89" ht="15" customHeight="1">
      <c r="E61" s="68" t="s">
        <v>140</v>
      </c>
      <c r="V61" s="68" t="s">
        <v>141</v>
      </c>
      <c r="AF61"/>
      <c r="AI61" s="68" t="s">
        <v>140</v>
      </c>
      <c r="AV61" s="69"/>
      <c r="AW61" s="69"/>
      <c r="AY61" s="69"/>
      <c r="AZ61" s="68" t="s">
        <v>141</v>
      </c>
      <c r="BN61" s="68" t="s">
        <v>140</v>
      </c>
      <c r="CE61" s="68" t="s">
        <v>141</v>
      </c>
    </row>
    <row r="62" spans="1:89" ht="15" customHeight="1">
      <c r="E62" s="68" t="s">
        <v>142</v>
      </c>
      <c r="V62" s="68" t="s">
        <v>143</v>
      </c>
      <c r="AF62"/>
      <c r="AI62" s="68" t="s">
        <v>142</v>
      </c>
      <c r="AV62" s="69"/>
      <c r="AW62" s="69"/>
      <c r="AY62" s="69"/>
      <c r="AZ62" s="68" t="s">
        <v>143</v>
      </c>
      <c r="BN62" s="68" t="s">
        <v>142</v>
      </c>
      <c r="CE62" s="68" t="s">
        <v>143</v>
      </c>
    </row>
    <row r="63" spans="1:89" s="11" customForma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 s="62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</row>
  </sheetData>
  <mergeCells count="45">
    <mergeCell ref="A43:A44"/>
    <mergeCell ref="A49:A50"/>
    <mergeCell ref="A45:A46"/>
    <mergeCell ref="A47:A48"/>
    <mergeCell ref="A41:A42"/>
    <mergeCell ref="A21:A22"/>
    <mergeCell ref="A39:A40"/>
    <mergeCell ref="A31:A32"/>
    <mergeCell ref="A37:A38"/>
    <mergeCell ref="B12:AB12"/>
    <mergeCell ref="A23:A24"/>
    <mergeCell ref="A25:A26"/>
    <mergeCell ref="A27:A28"/>
    <mergeCell ref="A29:A30"/>
    <mergeCell ref="A33:A34"/>
    <mergeCell ref="A35:A36"/>
    <mergeCell ref="Q8:Z8"/>
    <mergeCell ref="D9:M9"/>
    <mergeCell ref="Q9:Z9"/>
    <mergeCell ref="A19:A20"/>
    <mergeCell ref="D10:M10"/>
    <mergeCell ref="Q10:Z10"/>
    <mergeCell ref="D8:M8"/>
    <mergeCell ref="A15:A16"/>
    <mergeCell ref="A17:A18"/>
    <mergeCell ref="AF10:AO10"/>
    <mergeCell ref="AC12:BF12"/>
    <mergeCell ref="BJ10:BS10"/>
    <mergeCell ref="BW10:CF10"/>
    <mergeCell ref="AS10:BB10"/>
    <mergeCell ref="BG12:CK12"/>
    <mergeCell ref="BW8:CF8"/>
    <mergeCell ref="BW9:CF9"/>
    <mergeCell ref="BJ8:BS8"/>
    <mergeCell ref="AF9:AO9"/>
    <mergeCell ref="AS9:BB9"/>
    <mergeCell ref="BJ9:BS9"/>
    <mergeCell ref="AF8:AO8"/>
    <mergeCell ref="AS8:BB8"/>
    <mergeCell ref="B1:AB1"/>
    <mergeCell ref="AD1:BF1"/>
    <mergeCell ref="BH1:CK1"/>
    <mergeCell ref="B2:AB2"/>
    <mergeCell ref="AD2:BF2"/>
    <mergeCell ref="BH2:CK2"/>
  </mergeCells>
  <phoneticPr fontId="0" type="noConversion"/>
  <pageMargins left="0.7" right="0.7" top="0.75" bottom="0.75" header="0.3" footer="0.3"/>
  <pageSetup paperSize="124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E15"/>
  <sheetViews>
    <sheetView tabSelected="1" workbookViewId="0"/>
  </sheetViews>
  <sheetFormatPr baseColWidth="10" defaultRowHeight="15"/>
  <cols>
    <col min="1" max="1" width="3.140625" customWidth="1"/>
    <col min="2" max="2" width="11" bestFit="1" customWidth="1"/>
    <col min="3" max="3" width="9.7109375" bestFit="1" customWidth="1"/>
    <col min="4" max="4" width="16.85546875" bestFit="1" customWidth="1"/>
    <col min="5" max="5" width="19.7109375" bestFit="1" customWidth="1"/>
  </cols>
  <sheetData>
    <row r="2" spans="2:5" ht="30" customHeight="1">
      <c r="B2" s="169" t="s">
        <v>241</v>
      </c>
      <c r="C2" s="169"/>
      <c r="D2" s="169"/>
      <c r="E2" s="169"/>
    </row>
    <row r="3" spans="2:5" ht="30" customHeight="1">
      <c r="B3" s="102" t="s">
        <v>186</v>
      </c>
      <c r="C3" s="102" t="s">
        <v>184</v>
      </c>
      <c r="D3" s="102" t="s">
        <v>185</v>
      </c>
      <c r="E3" s="102" t="s">
        <v>191</v>
      </c>
    </row>
    <row r="4" spans="2:5">
      <c r="B4" s="96">
        <v>5</v>
      </c>
      <c r="C4" s="96">
        <v>12</v>
      </c>
      <c r="D4" s="96">
        <f>C4*2</f>
        <v>24</v>
      </c>
      <c r="E4" s="96">
        <f>B4*D4</f>
        <v>120</v>
      </c>
    </row>
    <row r="6" spans="2:5" ht="14.45" customHeight="1">
      <c r="B6" s="170" t="s">
        <v>188</v>
      </c>
      <c r="C6" s="171" t="s">
        <v>187</v>
      </c>
      <c r="D6" s="171"/>
      <c r="E6" s="171" t="s">
        <v>190</v>
      </c>
    </row>
    <row r="7" spans="2:5" ht="15" customHeight="1">
      <c r="B7" s="170"/>
      <c r="C7" s="171"/>
      <c r="D7" s="171"/>
      <c r="E7" s="171"/>
    </row>
    <row r="8" spans="2:5" ht="15.6" customHeight="1">
      <c r="B8" s="93" t="s">
        <v>0</v>
      </c>
      <c r="C8" s="166">
        <v>19.899999999999999</v>
      </c>
      <c r="D8" s="167"/>
      <c r="E8" s="95">
        <f>'CONTEOS 30-70 PRE'!H5</f>
        <v>22</v>
      </c>
    </row>
    <row r="9" spans="2:5" ht="15.6" customHeight="1">
      <c r="B9" s="93" t="s">
        <v>163</v>
      </c>
      <c r="C9" s="166">
        <v>68.709999999999994</v>
      </c>
      <c r="D9" s="167"/>
      <c r="E9" s="95">
        <f>'CONTEOS 30-70 PRE'!H6</f>
        <v>63</v>
      </c>
    </row>
    <row r="10" spans="2:5" ht="15.6" customHeight="1">
      <c r="B10" s="93" t="s">
        <v>164</v>
      </c>
      <c r="C10" s="166">
        <v>3.99</v>
      </c>
      <c r="D10" s="167"/>
      <c r="E10" s="95">
        <f>'CONTEOS 30-70 PRE'!H7</f>
        <v>9</v>
      </c>
    </row>
    <row r="11" spans="2:5" ht="15.6" customHeight="1">
      <c r="B11" s="93" t="s">
        <v>165</v>
      </c>
      <c r="C11" s="166">
        <v>0</v>
      </c>
      <c r="D11" s="167"/>
      <c r="E11" s="95">
        <f>'CONTEOS 30-70 PRE'!H8</f>
        <v>6</v>
      </c>
    </row>
    <row r="12" spans="2:5" ht="15.6" customHeight="1">
      <c r="B12" s="93" t="s">
        <v>167</v>
      </c>
      <c r="C12" s="166">
        <v>0</v>
      </c>
      <c r="D12" s="167"/>
      <c r="E12" s="95">
        <f>'CONTEOS 30-70 PRE'!H9</f>
        <v>6</v>
      </c>
    </row>
    <row r="13" spans="2:5" ht="15.6" customHeight="1">
      <c r="B13" s="93" t="s">
        <v>197</v>
      </c>
      <c r="C13" s="166">
        <v>7.4</v>
      </c>
      <c r="D13" s="167"/>
      <c r="E13" s="95">
        <f>'CONTEOS 30-70 PRE'!H10</f>
        <v>12</v>
      </c>
    </row>
    <row r="14" spans="2:5" ht="15.6" customHeight="1">
      <c r="B14" s="97" t="s">
        <v>12</v>
      </c>
      <c r="C14" s="166">
        <f>SUM(C8:D13)</f>
        <v>99.999999999999986</v>
      </c>
      <c r="D14" s="167"/>
      <c r="E14" s="95">
        <f>SUM(E8:E13)</f>
        <v>118</v>
      </c>
    </row>
    <row r="15" spans="2:5">
      <c r="B15" s="168" t="s">
        <v>189</v>
      </c>
      <c r="C15" s="168"/>
      <c r="D15" s="168"/>
      <c r="E15" s="95">
        <f>E4-E14</f>
        <v>2</v>
      </c>
    </row>
  </sheetData>
  <dataConsolidate/>
  <mergeCells count="12">
    <mergeCell ref="C9:D9"/>
    <mergeCell ref="B2:E2"/>
    <mergeCell ref="B6:B7"/>
    <mergeCell ref="C6:D7"/>
    <mergeCell ref="E6:E7"/>
    <mergeCell ref="C8:D8"/>
    <mergeCell ref="C13:D13"/>
    <mergeCell ref="C14:D14"/>
    <mergeCell ref="B15:D15"/>
    <mergeCell ref="C10:D10"/>
    <mergeCell ref="C11:D11"/>
    <mergeCell ref="C12:D12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3"/>
  <sheetViews>
    <sheetView zoomScale="85" zoomScaleNormal="85" workbookViewId="0"/>
  </sheetViews>
  <sheetFormatPr baseColWidth="10" defaultColWidth="11.42578125" defaultRowHeight="12.75"/>
  <cols>
    <col min="1" max="1" width="19.7109375" style="1" customWidth="1"/>
    <col min="2" max="4" width="20" style="1" customWidth="1"/>
    <col min="5" max="5" width="30.85546875" style="1" bestFit="1" customWidth="1"/>
    <col min="6" max="6" width="26.7109375" style="1" bestFit="1" customWidth="1"/>
    <col min="7" max="7" width="15.85546875" style="1" customWidth="1"/>
    <col min="8" max="9" width="16.42578125" style="1" customWidth="1"/>
    <col min="10" max="16384" width="11.42578125" style="1"/>
  </cols>
  <sheetData>
    <row r="1" spans="1:8" ht="17.45" customHeight="1">
      <c r="A1" s="100"/>
    </row>
    <row r="2" spans="1:8" ht="55.15" customHeight="1">
      <c r="A2" s="144" t="s">
        <v>243</v>
      </c>
      <c r="B2" s="144"/>
      <c r="C2" s="144"/>
      <c r="D2" s="144"/>
      <c r="E2" s="144"/>
      <c r="F2" s="144"/>
      <c r="G2" s="144"/>
      <c r="H2" s="144"/>
    </row>
    <row r="3" spans="1:8" ht="31.15" customHeight="1">
      <c r="A3" s="172" t="s">
        <v>16</v>
      </c>
      <c r="B3" s="173" t="str">
        <f>CONCATENATE("DURACIÓN: ", 'PREMISAS PRE'!B4, " días
TOTAL DE PROMOCIONALES DE 30 SEGUNDOS EN CADA ESTACIÓN DE RADIO O CANAL DE TELEVISIÓN: ",('PREMISAS PRE'!E4))</f>
        <v>DURACIÓN: 5 días
TOTAL DE PROMOCIONALES DE 30 SEGUNDOS EN CADA ESTACIÓN DE RADIO O CANAL DE TELEVISIÓN: 120</v>
      </c>
      <c r="C3" s="174"/>
      <c r="D3" s="174"/>
      <c r="E3" s="174"/>
      <c r="F3" s="174"/>
      <c r="G3" s="175" t="s">
        <v>172</v>
      </c>
      <c r="H3" s="172" t="s">
        <v>195</v>
      </c>
    </row>
    <row r="4" spans="1:8" ht="76.5">
      <c r="A4" s="146"/>
      <c r="B4" s="101" t="str">
        <f>CONCATENATE(('PREMISAS PRE'!E4)*0.3," promocionales (30%)
 Se distribuyen de manera igualitaria entre el número de partidos contendientes
(A)")</f>
        <v>36 promocionales (30%)
 Se distribuyen de manera igualitaria entre el número de partidos contendientes
(A)</v>
      </c>
      <c r="C4" s="101" t="s">
        <v>173</v>
      </c>
      <c r="D4" s="101" t="s">
        <v>180</v>
      </c>
      <c r="E4" s="101" t="str">
        <f>CONCATENATE(('PREMISAS PRE'!E4)*0.7," promocionales 
(70% Distribución Proporcional)
% Fuerza Electoral de los partidos con Representación en el Congreso 
(C) ")</f>
        <v xml:space="preserve">84 promocionales 
(70% Distribución Proporcional)
% Fuerza Electoral de los partidos con Representación en el Congreso 
(C) </v>
      </c>
      <c r="F4" s="101" t="s">
        <v>179</v>
      </c>
      <c r="G4" s="146"/>
      <c r="H4" s="146"/>
    </row>
    <row r="5" spans="1:8" ht="28.15" customHeight="1">
      <c r="A5" s="129" t="s">
        <v>181</v>
      </c>
      <c r="B5" s="4">
        <f>TRUNC(TRUNC(('PREMISAS PRE'!E4)*0.3)/COUNTA(A5:A10))</f>
        <v>6</v>
      </c>
      <c r="C5" s="81">
        <f>TRUNC(('PREMISAS PRE'!E4)*0.3)/COUNTA(A5:A10) - TRUNC(TRUNC(('PREMISAS PRE'!E4)*0.3)/COUNTA(A5:A10))</f>
        <v>0</v>
      </c>
      <c r="D5" s="81">
        <f>'PREMISAS PRE'!C8</f>
        <v>19.899999999999999</v>
      </c>
      <c r="E5" s="4">
        <f>TRUNC((D5*TRUNC(('PREMISAS PRE'!E4)*0.7))/100,0)</f>
        <v>16</v>
      </c>
      <c r="F5" s="84">
        <f>(((D5*TRUNC(('PREMISAS PRE'!E4)*0.7))/100) - TRUNC((D5*TRUNC(('PREMISAS PRE'!E4)*0.7))/100))</f>
        <v>0.71599999999999753</v>
      </c>
      <c r="G5" s="4">
        <f t="shared" ref="G5:G10" si="0">SUM(B5,E5)</f>
        <v>22</v>
      </c>
      <c r="H5" s="4">
        <f>IF((C11+F11+('PREMISAS PRE'!E4-(TRUNC('PREMISAS PRE'!E4*0.3)+TRUNC('PREMISAS PRE'!E4*0.7))))&gt;COUNTA(A5:A10),G5+1,G5)</f>
        <v>22</v>
      </c>
    </row>
    <row r="6" spans="1:8" ht="28.15" customHeight="1">
      <c r="A6" s="129" t="s">
        <v>198</v>
      </c>
      <c r="B6" s="4">
        <f>TRUNC(TRUNC(('PREMISAS PRE'!E4)*0.3)/COUNTA(A5:A10))</f>
        <v>6</v>
      </c>
      <c r="C6" s="81">
        <f>TRUNC(('PREMISAS PRE'!E4)*0.3)/COUNTA(A5:A10) - TRUNC(TRUNC(('PREMISAS PRE'!E4)*0.3)/COUNTA(A5:A10))</f>
        <v>0</v>
      </c>
      <c r="D6" s="81">
        <f>'PREMISAS PRE'!C9</f>
        <v>68.709999999999994</v>
      </c>
      <c r="E6" s="4">
        <f>TRUNC((D6*TRUNC(('PREMISAS PRE'!E4)*0.7))/100,0)</f>
        <v>57</v>
      </c>
      <c r="F6" s="84">
        <f>(((D6*TRUNC(('PREMISAS PRE'!E4)*0.7))/100) - TRUNC((D6*TRUNC(('PREMISAS PRE'!E4)*0.7))/100))</f>
        <v>0.71639999999999304</v>
      </c>
      <c r="G6" s="4">
        <f t="shared" si="0"/>
        <v>63</v>
      </c>
      <c r="H6" s="4">
        <f>IF((C11+F11+('PREMISAS PRE'!E4-(TRUNC('PREMISAS PRE'!E4*0.3)+TRUNC('PREMISAS PRE'!E4*0.7))))&gt;COUNTA(A5:A10),G6+1,G6)</f>
        <v>63</v>
      </c>
    </row>
    <row r="7" spans="1:8" ht="28.15" customHeight="1">
      <c r="A7" s="129" t="s">
        <v>182</v>
      </c>
      <c r="B7" s="4">
        <f>TRUNC(TRUNC(('PREMISAS PRE'!E4)*0.3)/COUNTA(A5:A10))</f>
        <v>6</v>
      </c>
      <c r="C7" s="81">
        <f>TRUNC(('PREMISAS PRE'!E4)*0.3)/COUNTA(A5:A10) - TRUNC(TRUNC(('PREMISAS PRE'!E4)*0.3)/COUNTA(A5:A10))</f>
        <v>0</v>
      </c>
      <c r="D7" s="81">
        <f>'PREMISAS PRE'!C10</f>
        <v>3.99</v>
      </c>
      <c r="E7" s="4">
        <f>TRUNC((D7*TRUNC(('PREMISAS PRE'!E4)*0.7))/100,0)</f>
        <v>3</v>
      </c>
      <c r="F7" s="84">
        <f>(((D7*TRUNC(('PREMISAS PRE'!E4)*0.7))/100) - TRUNC((D7*TRUNC(('PREMISAS PRE'!E4)*0.7))/100))</f>
        <v>0.35160000000000036</v>
      </c>
      <c r="G7" s="4">
        <f t="shared" si="0"/>
        <v>9</v>
      </c>
      <c r="H7" s="4">
        <f>IF((C11+F11+('PREMISAS PRE'!E4-(TRUNC('PREMISAS PRE'!E4*0.3)+TRUNC('PREMISAS PRE'!E4*0.7))))&gt;COUNTA(A5:A10),G7+1,G7)</f>
        <v>9</v>
      </c>
    </row>
    <row r="8" spans="1:8" ht="28.15" customHeight="1">
      <c r="A8" s="129" t="s">
        <v>196</v>
      </c>
      <c r="B8" s="4">
        <f>TRUNC(TRUNC(('PREMISAS PRE'!E4)*0.3)/COUNTA(A5:A10))</f>
        <v>6</v>
      </c>
      <c r="C8" s="81">
        <f>TRUNC(('PREMISAS PRE'!E4)*0.3)/COUNTA(A5:A10) - TRUNC(TRUNC(('PREMISAS PRE'!E4)*0.3)/COUNTA(A5:A10))</f>
        <v>0</v>
      </c>
      <c r="D8" s="81">
        <f>'PREMISAS PRE'!C11</f>
        <v>0</v>
      </c>
      <c r="E8" s="4">
        <f>TRUNC((D8*TRUNC(('PREMISAS PRE'!E4)*0.7))/100,0)</f>
        <v>0</v>
      </c>
      <c r="F8" s="84">
        <f>(((D8*TRUNC(('PREMISAS PRE'!E4)*0.7))/100) - TRUNC((D8*TRUNC(('PREMISAS PRE'!E4)*0.7))/100))</f>
        <v>0</v>
      </c>
      <c r="G8" s="4">
        <f t="shared" si="0"/>
        <v>6</v>
      </c>
      <c r="H8" s="4">
        <f>IF((C11+F11+('PREMISAS PRE'!E4-(TRUNC('PREMISAS PRE'!E4*0.3)+TRUNC('PREMISAS PRE'!E4*0.7))))&gt;COUNTA(A5:A10),G8+1,G8)</f>
        <v>6</v>
      </c>
    </row>
    <row r="9" spans="1:8" ht="28.15" customHeight="1">
      <c r="A9" s="129" t="s">
        <v>183</v>
      </c>
      <c r="B9" s="4">
        <f>TRUNC(TRUNC(('PREMISAS PRE'!E4)*0.3)/COUNTA(A5:A10))</f>
        <v>6</v>
      </c>
      <c r="C9" s="81">
        <f>TRUNC(('PREMISAS PRE'!E4)*0.3)/COUNTA(A5:A10) - TRUNC(TRUNC(('PREMISAS PRE'!E4)*0.3)/COUNTA(A5:A10))</f>
        <v>0</v>
      </c>
      <c r="D9" s="81">
        <f>'PREMISAS PRE'!C12</f>
        <v>0</v>
      </c>
      <c r="E9" s="4">
        <f>TRUNC((D9*TRUNC(('PREMISAS PRE'!E4)*0.7))/100,0)</f>
        <v>0</v>
      </c>
      <c r="F9" s="84">
        <f>(((D9*TRUNC(('PREMISAS PRE'!E4)*0.7))/100) - TRUNC((D9*TRUNC(('PREMISAS PRE'!E4)*0.7))/100))</f>
        <v>0</v>
      </c>
      <c r="G9" s="4">
        <f t="shared" si="0"/>
        <v>6</v>
      </c>
      <c r="H9" s="4">
        <f>IF((C11+F11+('PREMISAS PRE'!E4-(TRUNC('PREMISAS PRE'!E4*0.3)+TRUNC('PREMISAS PRE'!E4*0.7))))&gt;COUNTA(A5:A10),G9+1,G9)</f>
        <v>6</v>
      </c>
    </row>
    <row r="10" spans="1:8" ht="42" customHeight="1">
      <c r="A10" s="129" t="s">
        <v>240</v>
      </c>
      <c r="B10" s="4">
        <f>TRUNC(TRUNC(('PREMISAS PRE'!E4)*0.3)/COUNTA(A5:A10))</f>
        <v>6</v>
      </c>
      <c r="C10" s="81">
        <f>TRUNC(('PREMISAS PRE'!E4)*0.3)/COUNTA(A5:A10) - TRUNC(TRUNC(('PREMISAS PRE'!E4)*0.3)/COUNTA(A5:A10))</f>
        <v>0</v>
      </c>
      <c r="D10" s="81">
        <f>'PREMISAS PRE'!C13</f>
        <v>7.4</v>
      </c>
      <c r="E10" s="4">
        <f>TRUNC((D10*TRUNC(('PREMISAS PRE'!E4)*0.7))/100,0)</f>
        <v>6</v>
      </c>
      <c r="F10" s="84">
        <f>(((D10*TRUNC(('PREMISAS PRE'!E4)*0.7))/100) - TRUNC((D10*TRUNC(('PREMISAS PRE'!E4)*0.7))/100))</f>
        <v>0.21600000000000019</v>
      </c>
      <c r="G10" s="4">
        <f t="shared" si="0"/>
        <v>12</v>
      </c>
      <c r="H10" s="4">
        <f>IF((C11+F11+('PREMISAS PRE'!E4-(TRUNC('PREMISAS PRE'!E4*0.3)+TRUNC('PREMISAS PRE'!E4*0.7))))&gt;COUNTA(A5:A10),G10+1,G10)</f>
        <v>12</v>
      </c>
    </row>
    <row r="11" spans="1:8" ht="23.25" customHeight="1">
      <c r="A11" s="86" t="s">
        <v>12</v>
      </c>
      <c r="B11" s="90">
        <f t="shared" ref="B11:H11" si="1">SUM(B5:B10)</f>
        <v>36</v>
      </c>
      <c r="C11" s="94">
        <f t="shared" si="1"/>
        <v>0</v>
      </c>
      <c r="D11" s="94">
        <f t="shared" si="1"/>
        <v>99.999999999999986</v>
      </c>
      <c r="E11" s="90">
        <f t="shared" si="1"/>
        <v>82</v>
      </c>
      <c r="F11" s="89">
        <f t="shared" si="1"/>
        <v>1.9999999999999911</v>
      </c>
      <c r="G11" s="90">
        <f t="shared" si="1"/>
        <v>118</v>
      </c>
      <c r="H11" s="90">
        <f t="shared" si="1"/>
        <v>118</v>
      </c>
    </row>
    <row r="13" spans="1:8">
      <c r="A13" s="91"/>
      <c r="B13" s="91"/>
      <c r="C13" s="91"/>
    </row>
  </sheetData>
  <mergeCells count="5">
    <mergeCell ref="A2:H2"/>
    <mergeCell ref="A3:A4"/>
    <mergeCell ref="B3:F3"/>
    <mergeCell ref="G3:G4"/>
    <mergeCell ref="H3:H4"/>
  </mergeCells>
  <printOptions horizontalCentered="1"/>
  <pageMargins left="0.39370078740157483" right="0.39370078740157483" top="0.78740157480314965" bottom="0.39370078740157483" header="0.31496062992125984" footer="0.31496062992125984"/>
  <pageSetup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F37"/>
  <sheetViews>
    <sheetView zoomScaleNormal="100" zoomScaleSheetLayoutView="70" workbookViewId="0"/>
  </sheetViews>
  <sheetFormatPr baseColWidth="10" defaultColWidth="11.5703125" defaultRowHeight="12.75"/>
  <cols>
    <col min="1" max="1" width="5.7109375" style="120" customWidth="1"/>
    <col min="2" max="6" width="7.7109375" style="120" customWidth="1"/>
    <col min="7" max="159" width="11.5703125" style="120"/>
    <col min="160" max="160" width="5.7109375" style="120" customWidth="1"/>
    <col min="161" max="200" width="7.85546875" style="120" customWidth="1"/>
    <col min="201" max="415" width="11.5703125" style="120"/>
    <col min="416" max="416" width="5.7109375" style="120" customWidth="1"/>
    <col min="417" max="456" width="7.85546875" style="120" customWidth="1"/>
    <col min="457" max="671" width="11.5703125" style="120"/>
    <col min="672" max="672" width="5.7109375" style="120" customWidth="1"/>
    <col min="673" max="712" width="7.85546875" style="120" customWidth="1"/>
    <col min="713" max="927" width="11.5703125" style="120"/>
    <col min="928" max="928" width="5.7109375" style="120" customWidth="1"/>
    <col min="929" max="968" width="7.85546875" style="120" customWidth="1"/>
    <col min="969" max="1183" width="11.5703125" style="120"/>
    <col min="1184" max="1184" width="5.7109375" style="120" customWidth="1"/>
    <col min="1185" max="1224" width="7.85546875" style="120" customWidth="1"/>
    <col min="1225" max="1439" width="11.5703125" style="120"/>
    <col min="1440" max="1440" width="5.7109375" style="120" customWidth="1"/>
    <col min="1441" max="1480" width="7.85546875" style="120" customWidth="1"/>
    <col min="1481" max="1695" width="11.5703125" style="120"/>
    <col min="1696" max="1696" width="5.7109375" style="120" customWidth="1"/>
    <col min="1697" max="1736" width="7.85546875" style="120" customWidth="1"/>
    <col min="1737" max="1951" width="11.5703125" style="120"/>
    <col min="1952" max="1952" width="5.7109375" style="120" customWidth="1"/>
    <col min="1953" max="1992" width="7.85546875" style="120" customWidth="1"/>
    <col min="1993" max="2207" width="11.5703125" style="120"/>
    <col min="2208" max="2208" width="5.7109375" style="120" customWidth="1"/>
    <col min="2209" max="2248" width="7.85546875" style="120" customWidth="1"/>
    <col min="2249" max="2463" width="11.5703125" style="120"/>
    <col min="2464" max="2464" width="5.7109375" style="120" customWidth="1"/>
    <col min="2465" max="2504" width="7.85546875" style="120" customWidth="1"/>
    <col min="2505" max="2719" width="11.5703125" style="120"/>
    <col min="2720" max="2720" width="5.7109375" style="120" customWidth="1"/>
    <col min="2721" max="2760" width="7.85546875" style="120" customWidth="1"/>
    <col min="2761" max="2975" width="11.5703125" style="120"/>
    <col min="2976" max="2976" width="5.7109375" style="120" customWidth="1"/>
    <col min="2977" max="3016" width="7.85546875" style="120" customWidth="1"/>
    <col min="3017" max="3231" width="11.5703125" style="120"/>
    <col min="3232" max="3232" width="5.7109375" style="120" customWidth="1"/>
    <col min="3233" max="3272" width="7.85546875" style="120" customWidth="1"/>
    <col min="3273" max="3487" width="11.5703125" style="120"/>
    <col min="3488" max="3488" width="5.7109375" style="120" customWidth="1"/>
    <col min="3489" max="3528" width="7.85546875" style="120" customWidth="1"/>
    <col min="3529" max="3743" width="11.5703125" style="120"/>
    <col min="3744" max="3744" width="5.7109375" style="120" customWidth="1"/>
    <col min="3745" max="3784" width="7.85546875" style="120" customWidth="1"/>
    <col min="3785" max="3999" width="11.5703125" style="120"/>
    <col min="4000" max="4000" width="5.7109375" style="120" customWidth="1"/>
    <col min="4001" max="4040" width="7.85546875" style="120" customWidth="1"/>
    <col min="4041" max="4255" width="11.5703125" style="120"/>
    <col min="4256" max="4256" width="5.7109375" style="120" customWidth="1"/>
    <col min="4257" max="4296" width="7.85546875" style="120" customWidth="1"/>
    <col min="4297" max="4511" width="11.5703125" style="120"/>
    <col min="4512" max="4512" width="5.7109375" style="120" customWidth="1"/>
    <col min="4513" max="4552" width="7.85546875" style="120" customWidth="1"/>
    <col min="4553" max="4767" width="11.5703125" style="120"/>
    <col min="4768" max="4768" width="5.7109375" style="120" customWidth="1"/>
    <col min="4769" max="4808" width="7.85546875" style="120" customWidth="1"/>
    <col min="4809" max="5023" width="11.5703125" style="120"/>
    <col min="5024" max="5024" width="5.7109375" style="120" customWidth="1"/>
    <col min="5025" max="5064" width="7.85546875" style="120" customWidth="1"/>
    <col min="5065" max="5279" width="11.5703125" style="120"/>
    <col min="5280" max="5280" width="5.7109375" style="120" customWidth="1"/>
    <col min="5281" max="5320" width="7.85546875" style="120" customWidth="1"/>
    <col min="5321" max="5535" width="11.5703125" style="120"/>
    <col min="5536" max="5536" width="5.7109375" style="120" customWidth="1"/>
    <col min="5537" max="5576" width="7.85546875" style="120" customWidth="1"/>
    <col min="5577" max="5791" width="11.5703125" style="120"/>
    <col min="5792" max="5792" width="5.7109375" style="120" customWidth="1"/>
    <col min="5793" max="5832" width="7.85546875" style="120" customWidth="1"/>
    <col min="5833" max="6047" width="11.5703125" style="120"/>
    <col min="6048" max="6048" width="5.7109375" style="120" customWidth="1"/>
    <col min="6049" max="6088" width="7.85546875" style="120" customWidth="1"/>
    <col min="6089" max="6303" width="11.5703125" style="120"/>
    <col min="6304" max="6304" width="5.7109375" style="120" customWidth="1"/>
    <col min="6305" max="6344" width="7.85546875" style="120" customWidth="1"/>
    <col min="6345" max="6559" width="11.5703125" style="120"/>
    <col min="6560" max="6560" width="5.7109375" style="120" customWidth="1"/>
    <col min="6561" max="6600" width="7.85546875" style="120" customWidth="1"/>
    <col min="6601" max="6815" width="11.5703125" style="120"/>
    <col min="6816" max="6816" width="5.7109375" style="120" customWidth="1"/>
    <col min="6817" max="6856" width="7.85546875" style="120" customWidth="1"/>
    <col min="6857" max="7071" width="11.5703125" style="120"/>
    <col min="7072" max="7072" width="5.7109375" style="120" customWidth="1"/>
    <col min="7073" max="7112" width="7.85546875" style="120" customWidth="1"/>
    <col min="7113" max="7327" width="11.5703125" style="120"/>
    <col min="7328" max="7328" width="5.7109375" style="120" customWidth="1"/>
    <col min="7329" max="7368" width="7.85546875" style="120" customWidth="1"/>
    <col min="7369" max="7583" width="11.5703125" style="120"/>
    <col min="7584" max="7584" width="5.7109375" style="120" customWidth="1"/>
    <col min="7585" max="7624" width="7.85546875" style="120" customWidth="1"/>
    <col min="7625" max="7839" width="11.5703125" style="120"/>
    <col min="7840" max="7840" width="5.7109375" style="120" customWidth="1"/>
    <col min="7841" max="7880" width="7.85546875" style="120" customWidth="1"/>
    <col min="7881" max="8095" width="11.5703125" style="120"/>
    <col min="8096" max="8096" width="5.7109375" style="120" customWidth="1"/>
    <col min="8097" max="8136" width="7.85546875" style="120" customWidth="1"/>
    <col min="8137" max="8351" width="11.5703125" style="120"/>
    <col min="8352" max="8352" width="5.7109375" style="120" customWidth="1"/>
    <col min="8353" max="8392" width="7.85546875" style="120" customWidth="1"/>
    <col min="8393" max="8607" width="11.5703125" style="120"/>
    <col min="8608" max="8608" width="5.7109375" style="120" customWidth="1"/>
    <col min="8609" max="8648" width="7.85546875" style="120" customWidth="1"/>
    <col min="8649" max="8863" width="11.5703125" style="120"/>
    <col min="8864" max="8864" width="5.7109375" style="120" customWidth="1"/>
    <col min="8865" max="8904" width="7.85546875" style="120" customWidth="1"/>
    <col min="8905" max="9119" width="11.5703125" style="120"/>
    <col min="9120" max="9120" width="5.7109375" style="120" customWidth="1"/>
    <col min="9121" max="9160" width="7.85546875" style="120" customWidth="1"/>
    <col min="9161" max="9375" width="11.5703125" style="120"/>
    <col min="9376" max="9376" width="5.7109375" style="120" customWidth="1"/>
    <col min="9377" max="9416" width="7.85546875" style="120" customWidth="1"/>
    <col min="9417" max="9631" width="11.5703125" style="120"/>
    <col min="9632" max="9632" width="5.7109375" style="120" customWidth="1"/>
    <col min="9633" max="9672" width="7.85546875" style="120" customWidth="1"/>
    <col min="9673" max="9887" width="11.5703125" style="120"/>
    <col min="9888" max="9888" width="5.7109375" style="120" customWidth="1"/>
    <col min="9889" max="9928" width="7.85546875" style="120" customWidth="1"/>
    <col min="9929" max="10143" width="11.5703125" style="120"/>
    <col min="10144" max="10144" width="5.7109375" style="120" customWidth="1"/>
    <col min="10145" max="10184" width="7.85546875" style="120" customWidth="1"/>
    <col min="10185" max="10399" width="11.5703125" style="120"/>
    <col min="10400" max="10400" width="5.7109375" style="120" customWidth="1"/>
    <col min="10401" max="10440" width="7.85546875" style="120" customWidth="1"/>
    <col min="10441" max="10655" width="11.5703125" style="120"/>
    <col min="10656" max="10656" width="5.7109375" style="120" customWidth="1"/>
    <col min="10657" max="10696" width="7.85546875" style="120" customWidth="1"/>
    <col min="10697" max="10911" width="11.5703125" style="120"/>
    <col min="10912" max="10912" width="5.7109375" style="120" customWidth="1"/>
    <col min="10913" max="10952" width="7.85546875" style="120" customWidth="1"/>
    <col min="10953" max="11167" width="11.5703125" style="120"/>
    <col min="11168" max="11168" width="5.7109375" style="120" customWidth="1"/>
    <col min="11169" max="11208" width="7.85546875" style="120" customWidth="1"/>
    <col min="11209" max="11423" width="11.5703125" style="120"/>
    <col min="11424" max="11424" width="5.7109375" style="120" customWidth="1"/>
    <col min="11425" max="11464" width="7.85546875" style="120" customWidth="1"/>
    <col min="11465" max="11679" width="11.5703125" style="120"/>
    <col min="11680" max="11680" width="5.7109375" style="120" customWidth="1"/>
    <col min="11681" max="11720" width="7.85546875" style="120" customWidth="1"/>
    <col min="11721" max="11935" width="11.5703125" style="120"/>
    <col min="11936" max="11936" width="5.7109375" style="120" customWidth="1"/>
    <col min="11937" max="11976" width="7.85546875" style="120" customWidth="1"/>
    <col min="11977" max="12191" width="11.5703125" style="120"/>
    <col min="12192" max="12192" width="5.7109375" style="120" customWidth="1"/>
    <col min="12193" max="12232" width="7.85546875" style="120" customWidth="1"/>
    <col min="12233" max="12447" width="11.5703125" style="120"/>
    <col min="12448" max="12448" width="5.7109375" style="120" customWidth="1"/>
    <col min="12449" max="12488" width="7.85546875" style="120" customWidth="1"/>
    <col min="12489" max="12703" width="11.5703125" style="120"/>
    <col min="12704" max="12704" width="5.7109375" style="120" customWidth="1"/>
    <col min="12705" max="12744" width="7.85546875" style="120" customWidth="1"/>
    <col min="12745" max="12959" width="11.5703125" style="120"/>
    <col min="12960" max="12960" width="5.7109375" style="120" customWidth="1"/>
    <col min="12961" max="13000" width="7.85546875" style="120" customWidth="1"/>
    <col min="13001" max="13215" width="11.5703125" style="120"/>
    <col min="13216" max="13216" width="5.7109375" style="120" customWidth="1"/>
    <col min="13217" max="13256" width="7.85546875" style="120" customWidth="1"/>
    <col min="13257" max="13471" width="11.5703125" style="120"/>
    <col min="13472" max="13472" width="5.7109375" style="120" customWidth="1"/>
    <col min="13473" max="13512" width="7.85546875" style="120" customWidth="1"/>
    <col min="13513" max="13727" width="11.5703125" style="120"/>
    <col min="13728" max="13728" width="5.7109375" style="120" customWidth="1"/>
    <col min="13729" max="13768" width="7.85546875" style="120" customWidth="1"/>
    <col min="13769" max="13983" width="11.5703125" style="120"/>
    <col min="13984" max="13984" width="5.7109375" style="120" customWidth="1"/>
    <col min="13985" max="14024" width="7.85546875" style="120" customWidth="1"/>
    <col min="14025" max="14239" width="11.5703125" style="120"/>
    <col min="14240" max="14240" width="5.7109375" style="120" customWidth="1"/>
    <col min="14241" max="14280" width="7.85546875" style="120" customWidth="1"/>
    <col min="14281" max="14495" width="11.5703125" style="120"/>
    <col min="14496" max="14496" width="5.7109375" style="120" customWidth="1"/>
    <col min="14497" max="14536" width="7.85546875" style="120" customWidth="1"/>
    <col min="14537" max="14751" width="11.5703125" style="120"/>
    <col min="14752" max="14752" width="5.7109375" style="120" customWidth="1"/>
    <col min="14753" max="14792" width="7.85546875" style="120" customWidth="1"/>
    <col min="14793" max="15007" width="11.5703125" style="120"/>
    <col min="15008" max="15008" width="5.7109375" style="120" customWidth="1"/>
    <col min="15009" max="15048" width="7.85546875" style="120" customWidth="1"/>
    <col min="15049" max="15263" width="11.5703125" style="120"/>
    <col min="15264" max="15264" width="5.7109375" style="120" customWidth="1"/>
    <col min="15265" max="15304" width="7.85546875" style="120" customWidth="1"/>
    <col min="15305" max="15519" width="11.5703125" style="120"/>
    <col min="15520" max="15520" width="5.7109375" style="120" customWidth="1"/>
    <col min="15521" max="15560" width="7.85546875" style="120" customWidth="1"/>
    <col min="15561" max="15775" width="11.5703125" style="120"/>
    <col min="15776" max="15776" width="5.7109375" style="120" customWidth="1"/>
    <col min="15777" max="15816" width="7.85546875" style="120" customWidth="1"/>
    <col min="15817" max="16031" width="11.5703125" style="120"/>
    <col min="16032" max="16032" width="5.7109375" style="120" customWidth="1"/>
    <col min="16033" max="16072" width="7.85546875" style="120" customWidth="1"/>
    <col min="16073" max="16287" width="11.5703125" style="120"/>
    <col min="16288" max="16312" width="11.5703125" style="120" customWidth="1"/>
    <col min="16313" max="16384" width="11.5703125" style="120"/>
  </cols>
  <sheetData>
    <row r="2" spans="1:6">
      <c r="C2" s="112" t="s">
        <v>192</v>
      </c>
      <c r="D2" s="112" t="s">
        <v>193</v>
      </c>
      <c r="E2" s="112" t="s">
        <v>194</v>
      </c>
    </row>
    <row r="3" spans="1:6">
      <c r="B3" s="103" t="s">
        <v>0</v>
      </c>
      <c r="C3" s="110">
        <f>'CONTEOS 30-70 PRE'!H5</f>
        <v>22</v>
      </c>
      <c r="D3" s="110">
        <f xml:space="preserve"> COUNTIF(B14:F37,"PAN")</f>
        <v>22</v>
      </c>
      <c r="E3" s="110">
        <f>D3-C3</f>
        <v>0</v>
      </c>
    </row>
    <row r="4" spans="1:6">
      <c r="B4" s="141" t="s">
        <v>163</v>
      </c>
      <c r="C4" s="110">
        <f>'CONTEOS 30-70 PRE'!H6</f>
        <v>63</v>
      </c>
      <c r="D4" s="110">
        <f xml:space="preserve"> COUNTIF(B14:F37,"PRI")</f>
        <v>63</v>
      </c>
      <c r="E4" s="110">
        <f t="shared" ref="E4:E9" si="0">D4-C4</f>
        <v>0</v>
      </c>
    </row>
    <row r="5" spans="1:6">
      <c r="B5" s="105" t="s">
        <v>164</v>
      </c>
      <c r="C5" s="110">
        <f>'CONTEOS 30-70 PRE'!H7</f>
        <v>9</v>
      </c>
      <c r="D5" s="110">
        <f xml:space="preserve"> COUNTIF(B14:F37,"PRD")</f>
        <v>9</v>
      </c>
      <c r="E5" s="110">
        <f t="shared" si="0"/>
        <v>0</v>
      </c>
    </row>
    <row r="6" spans="1:6">
      <c r="B6" s="106" t="s">
        <v>165</v>
      </c>
      <c r="C6" s="110">
        <f>'CONTEOS 30-70 PRE'!H8</f>
        <v>6</v>
      </c>
      <c r="D6" s="110">
        <f xml:space="preserve"> COUNTIF(B14:F37,"PT")</f>
        <v>6</v>
      </c>
      <c r="E6" s="110">
        <f t="shared" si="0"/>
        <v>0</v>
      </c>
    </row>
    <row r="7" spans="1:6">
      <c r="B7" s="107" t="s">
        <v>167</v>
      </c>
      <c r="C7" s="110">
        <f>'CONTEOS 30-70 PRE'!H9</f>
        <v>6</v>
      </c>
      <c r="D7" s="110">
        <f xml:space="preserve"> COUNTIF(B14:F37,"PVEM")</f>
        <v>6</v>
      </c>
      <c r="E7" s="110">
        <f t="shared" si="0"/>
        <v>0</v>
      </c>
    </row>
    <row r="8" spans="1:6">
      <c r="B8" s="108" t="s">
        <v>197</v>
      </c>
      <c r="C8" s="110">
        <f>'CONTEOS 30-70 PRE'!H10</f>
        <v>12</v>
      </c>
      <c r="D8" s="110">
        <f xml:space="preserve"> COUNTIF(B14:F37,"PUDC")</f>
        <v>12</v>
      </c>
      <c r="E8" s="110">
        <f t="shared" si="0"/>
        <v>0</v>
      </c>
    </row>
    <row r="9" spans="1:6">
      <c r="B9" s="127" t="s">
        <v>230</v>
      </c>
      <c r="C9" s="110">
        <v>2</v>
      </c>
      <c r="D9" s="110">
        <f xml:space="preserve"> COUNTIF(B14:F37,"IFE")</f>
        <v>2</v>
      </c>
      <c r="E9" s="110">
        <f t="shared" si="0"/>
        <v>0</v>
      </c>
    </row>
    <row r="10" spans="1:6">
      <c r="C10" s="120">
        <f>SUM(C3:C9)</f>
        <v>120</v>
      </c>
      <c r="D10" s="120">
        <f t="shared" ref="D10:E10" si="1">SUM(D3:D9)</f>
        <v>120</v>
      </c>
      <c r="E10" s="120">
        <f t="shared" si="1"/>
        <v>0</v>
      </c>
    </row>
    <row r="12" spans="1:6" ht="15" customHeight="1">
      <c r="A12" s="137"/>
      <c r="B12" s="176" t="s">
        <v>44</v>
      </c>
      <c r="C12" s="176"/>
      <c r="D12" s="176" t="s">
        <v>45</v>
      </c>
      <c r="E12" s="176"/>
      <c r="F12" s="176"/>
    </row>
    <row r="13" spans="1:6">
      <c r="A13" s="137"/>
      <c r="B13" s="137">
        <v>30</v>
      </c>
      <c r="C13" s="137">
        <v>31</v>
      </c>
      <c r="D13" s="137">
        <v>1</v>
      </c>
      <c r="E13" s="137">
        <v>2</v>
      </c>
      <c r="F13" s="137">
        <v>3</v>
      </c>
    </row>
    <row r="14" spans="1:6">
      <c r="A14" s="137">
        <v>1</v>
      </c>
      <c r="B14" s="141" t="s">
        <v>163</v>
      </c>
      <c r="C14" s="140" t="s">
        <v>197</v>
      </c>
      <c r="D14" s="141" t="s">
        <v>163</v>
      </c>
      <c r="E14" s="142" t="s">
        <v>163</v>
      </c>
      <c r="F14" s="103" t="s">
        <v>0</v>
      </c>
    </row>
    <row r="15" spans="1:6">
      <c r="A15" s="137">
        <v>2</v>
      </c>
      <c r="B15" s="140" t="s">
        <v>197</v>
      </c>
      <c r="C15" s="141" t="s">
        <v>163</v>
      </c>
      <c r="D15" s="142" t="s">
        <v>163</v>
      </c>
      <c r="E15" s="103" t="s">
        <v>0</v>
      </c>
      <c r="F15" s="142" t="s">
        <v>163</v>
      </c>
    </row>
    <row r="16" spans="1:6">
      <c r="A16" s="137">
        <v>3</v>
      </c>
      <c r="B16" s="141" t="s">
        <v>163</v>
      </c>
      <c r="C16" s="141" t="s">
        <v>163</v>
      </c>
      <c r="D16" s="103" t="s">
        <v>0</v>
      </c>
      <c r="E16" s="142" t="s">
        <v>163</v>
      </c>
      <c r="F16" s="106" t="s">
        <v>165</v>
      </c>
    </row>
    <row r="17" spans="1:6">
      <c r="A17" s="137">
        <v>4</v>
      </c>
      <c r="B17" s="142" t="s">
        <v>163</v>
      </c>
      <c r="C17" s="103" t="s">
        <v>0</v>
      </c>
      <c r="D17" s="142" t="s">
        <v>163</v>
      </c>
      <c r="E17" s="106" t="s">
        <v>165</v>
      </c>
      <c r="F17" s="141" t="s">
        <v>163</v>
      </c>
    </row>
    <row r="18" spans="1:6">
      <c r="A18" s="137">
        <v>5</v>
      </c>
      <c r="B18" s="103" t="s">
        <v>0</v>
      </c>
      <c r="C18" s="142" t="s">
        <v>163</v>
      </c>
      <c r="D18" s="106" t="s">
        <v>165</v>
      </c>
      <c r="E18" s="141" t="s">
        <v>163</v>
      </c>
      <c r="F18" s="139" t="s">
        <v>167</v>
      </c>
    </row>
    <row r="19" spans="1:6">
      <c r="A19" s="137">
        <v>6</v>
      </c>
      <c r="B19" s="142" t="s">
        <v>163</v>
      </c>
      <c r="C19" s="106" t="s">
        <v>165</v>
      </c>
      <c r="D19" s="141" t="s">
        <v>163</v>
      </c>
      <c r="E19" s="140" t="s">
        <v>197</v>
      </c>
      <c r="F19" s="142" t="s">
        <v>163</v>
      </c>
    </row>
    <row r="20" spans="1:6">
      <c r="A20" s="137">
        <v>7</v>
      </c>
      <c r="B20" s="106" t="s">
        <v>165</v>
      </c>
      <c r="C20" s="141" t="s">
        <v>163</v>
      </c>
      <c r="D20" s="143" t="s">
        <v>230</v>
      </c>
      <c r="E20" s="142" t="s">
        <v>163</v>
      </c>
      <c r="F20" s="103" t="s">
        <v>0</v>
      </c>
    </row>
    <row r="21" spans="1:6">
      <c r="A21" s="137">
        <v>8</v>
      </c>
      <c r="B21" s="141" t="s">
        <v>163</v>
      </c>
      <c r="C21" s="140" t="s">
        <v>197</v>
      </c>
      <c r="D21" s="142" t="s">
        <v>163</v>
      </c>
      <c r="E21" s="103" t="s">
        <v>0</v>
      </c>
      <c r="F21" s="141" t="s">
        <v>163</v>
      </c>
    </row>
    <row r="22" spans="1:6">
      <c r="A22" s="137">
        <v>9</v>
      </c>
      <c r="B22" s="143" t="s">
        <v>230</v>
      </c>
      <c r="C22" s="142" t="s">
        <v>163</v>
      </c>
      <c r="D22" s="103" t="s">
        <v>0</v>
      </c>
      <c r="E22" s="141" t="s">
        <v>163</v>
      </c>
      <c r="F22" s="138" t="s">
        <v>164</v>
      </c>
    </row>
    <row r="23" spans="1:6">
      <c r="A23" s="137">
        <v>10</v>
      </c>
      <c r="B23" s="142" t="s">
        <v>163</v>
      </c>
      <c r="C23" s="103" t="s">
        <v>0</v>
      </c>
      <c r="D23" s="141" t="s">
        <v>163</v>
      </c>
      <c r="E23" s="138" t="s">
        <v>164</v>
      </c>
      <c r="F23" s="141" t="s">
        <v>163</v>
      </c>
    </row>
    <row r="24" spans="1:6">
      <c r="A24" s="137">
        <v>11</v>
      </c>
      <c r="B24" s="103" t="s">
        <v>0</v>
      </c>
      <c r="C24" s="141" t="s">
        <v>163</v>
      </c>
      <c r="D24" s="138" t="s">
        <v>164</v>
      </c>
      <c r="E24" s="141" t="s">
        <v>163</v>
      </c>
      <c r="F24" s="139" t="s">
        <v>167</v>
      </c>
    </row>
    <row r="25" spans="1:6">
      <c r="A25" s="137">
        <v>12</v>
      </c>
      <c r="B25" s="142" t="s">
        <v>163</v>
      </c>
      <c r="C25" s="138" t="s">
        <v>164</v>
      </c>
      <c r="D25" s="141" t="s">
        <v>163</v>
      </c>
      <c r="E25" s="139" t="s">
        <v>167</v>
      </c>
      <c r="F25" s="142" t="s">
        <v>163</v>
      </c>
    </row>
    <row r="26" spans="1:6">
      <c r="A26" s="137">
        <v>13</v>
      </c>
      <c r="B26" s="138" t="s">
        <v>164</v>
      </c>
      <c r="C26" s="141" t="s">
        <v>163</v>
      </c>
      <c r="D26" s="139" t="s">
        <v>167</v>
      </c>
      <c r="E26" s="113" t="s">
        <v>0</v>
      </c>
      <c r="F26" s="141" t="s">
        <v>163</v>
      </c>
    </row>
    <row r="27" spans="1:6">
      <c r="A27" s="137">
        <v>14</v>
      </c>
      <c r="B27" s="141" t="s">
        <v>163</v>
      </c>
      <c r="C27" s="139" t="s">
        <v>167</v>
      </c>
      <c r="D27" s="142" t="s">
        <v>163</v>
      </c>
      <c r="E27" s="141" t="s">
        <v>163</v>
      </c>
      <c r="F27" s="103" t="s">
        <v>0</v>
      </c>
    </row>
    <row r="28" spans="1:6">
      <c r="A28" s="137">
        <v>15</v>
      </c>
      <c r="B28" s="139" t="s">
        <v>167</v>
      </c>
      <c r="C28" s="113" t="s">
        <v>0</v>
      </c>
      <c r="D28" s="141" t="s">
        <v>163</v>
      </c>
      <c r="E28" s="113" t="s">
        <v>0</v>
      </c>
      <c r="F28" s="141" t="s">
        <v>163</v>
      </c>
    </row>
    <row r="29" spans="1:6">
      <c r="A29" s="137">
        <v>16</v>
      </c>
      <c r="B29" s="142" t="s">
        <v>163</v>
      </c>
      <c r="C29" s="141" t="s">
        <v>163</v>
      </c>
      <c r="D29" s="103" t="s">
        <v>0</v>
      </c>
      <c r="E29" s="141" t="s">
        <v>163</v>
      </c>
      <c r="F29" s="140" t="s">
        <v>197</v>
      </c>
    </row>
    <row r="30" spans="1:6">
      <c r="A30" s="137">
        <v>17</v>
      </c>
      <c r="B30" s="141" t="s">
        <v>163</v>
      </c>
      <c r="C30" s="103" t="s">
        <v>0</v>
      </c>
      <c r="D30" s="141" t="s">
        <v>163</v>
      </c>
      <c r="E30" s="140" t="s">
        <v>197</v>
      </c>
      <c r="F30" s="141" t="s">
        <v>163</v>
      </c>
    </row>
    <row r="31" spans="1:6">
      <c r="A31" s="137">
        <v>18</v>
      </c>
      <c r="B31" s="103" t="s">
        <v>0</v>
      </c>
      <c r="C31" s="141" t="s">
        <v>163</v>
      </c>
      <c r="D31" s="140" t="s">
        <v>197</v>
      </c>
      <c r="E31" s="141" t="s">
        <v>163</v>
      </c>
      <c r="F31" s="105" t="s">
        <v>164</v>
      </c>
    </row>
    <row r="32" spans="1:6">
      <c r="A32" s="137">
        <v>19</v>
      </c>
      <c r="B32" s="141" t="s">
        <v>163</v>
      </c>
      <c r="C32" s="140" t="s">
        <v>197</v>
      </c>
      <c r="D32" s="141" t="s">
        <v>163</v>
      </c>
      <c r="E32" s="105" t="s">
        <v>164</v>
      </c>
      <c r="F32" s="141" t="s">
        <v>163</v>
      </c>
    </row>
    <row r="33" spans="1:6">
      <c r="A33" s="137">
        <v>20</v>
      </c>
      <c r="B33" s="140" t="s">
        <v>197</v>
      </c>
      <c r="C33" s="141" t="s">
        <v>163</v>
      </c>
      <c r="D33" s="114" t="s">
        <v>165</v>
      </c>
      <c r="E33" s="141" t="s">
        <v>163</v>
      </c>
      <c r="F33" s="113" t="s">
        <v>0</v>
      </c>
    </row>
    <row r="34" spans="1:6">
      <c r="A34" s="137">
        <v>21</v>
      </c>
      <c r="B34" s="141" t="s">
        <v>163</v>
      </c>
      <c r="C34" s="105" t="s">
        <v>164</v>
      </c>
      <c r="D34" s="141" t="s">
        <v>163</v>
      </c>
      <c r="E34" s="113" t="s">
        <v>0</v>
      </c>
      <c r="F34" s="141" t="s">
        <v>163</v>
      </c>
    </row>
    <row r="35" spans="1:6">
      <c r="A35" s="137">
        <v>22</v>
      </c>
      <c r="B35" s="105" t="s">
        <v>164</v>
      </c>
      <c r="C35" s="141" t="s">
        <v>163</v>
      </c>
      <c r="D35" s="113" t="s">
        <v>0</v>
      </c>
      <c r="E35" s="141" t="s">
        <v>163</v>
      </c>
      <c r="F35" s="140" t="s">
        <v>197</v>
      </c>
    </row>
    <row r="36" spans="1:6">
      <c r="A36" s="137">
        <v>23</v>
      </c>
      <c r="B36" s="141" t="s">
        <v>163</v>
      </c>
      <c r="C36" s="113" t="s">
        <v>0</v>
      </c>
      <c r="D36" s="141" t="s">
        <v>163</v>
      </c>
      <c r="E36" s="140" t="s">
        <v>197</v>
      </c>
      <c r="F36" s="141" t="s">
        <v>163</v>
      </c>
    </row>
    <row r="37" spans="1:6">
      <c r="A37" s="137">
        <v>24</v>
      </c>
      <c r="B37" s="113" t="s">
        <v>0</v>
      </c>
      <c r="C37" s="141" t="s">
        <v>163</v>
      </c>
      <c r="D37" s="140" t="s">
        <v>197</v>
      </c>
      <c r="E37" s="141" t="s">
        <v>163</v>
      </c>
      <c r="F37" s="142" t="s">
        <v>163</v>
      </c>
    </row>
  </sheetData>
  <mergeCells count="2">
    <mergeCell ref="D12:F12"/>
    <mergeCell ref="B12:C12"/>
  </mergeCells>
  <pageMargins left="0.70866141732283472" right="0.70866141732283472" top="0.74803149606299213" bottom="0.74803149606299213" header="0.31496062992125984" footer="0.31496062992125984"/>
  <pageSetup scale="50" pageOrder="overThenDown" orientation="landscape" r:id="rId1"/>
  <rowBreaks count="1" manualBreakCount="1">
    <brk id="3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B2:E15"/>
  <sheetViews>
    <sheetView workbookViewId="0"/>
  </sheetViews>
  <sheetFormatPr baseColWidth="10" defaultRowHeight="15"/>
  <cols>
    <col min="1" max="1" width="3.140625" customWidth="1"/>
    <col min="2" max="2" width="11" bestFit="1" customWidth="1"/>
    <col min="3" max="3" width="9.7109375" bestFit="1" customWidth="1"/>
    <col min="4" max="4" width="16.85546875" bestFit="1" customWidth="1"/>
    <col min="5" max="5" width="19.7109375" bestFit="1" customWidth="1"/>
  </cols>
  <sheetData>
    <row r="2" spans="2:5" ht="30" customHeight="1">
      <c r="B2" s="169" t="s">
        <v>242</v>
      </c>
      <c r="C2" s="169"/>
      <c r="D2" s="169"/>
      <c r="E2" s="169"/>
    </row>
    <row r="3" spans="2:5" ht="30" customHeight="1">
      <c r="B3" s="122" t="s">
        <v>186</v>
      </c>
      <c r="C3" s="122" t="s">
        <v>184</v>
      </c>
      <c r="D3" s="122" t="s">
        <v>185</v>
      </c>
      <c r="E3" s="122" t="s">
        <v>191</v>
      </c>
    </row>
    <row r="4" spans="2:5">
      <c r="B4" s="96">
        <v>10</v>
      </c>
      <c r="C4" s="96">
        <v>18</v>
      </c>
      <c r="D4" s="96">
        <f>C4*2</f>
        <v>36</v>
      </c>
      <c r="E4" s="96">
        <f>B4*D4</f>
        <v>360</v>
      </c>
    </row>
    <row r="6" spans="2:5" ht="14.45" customHeight="1">
      <c r="B6" s="170" t="s">
        <v>188</v>
      </c>
      <c r="C6" s="171" t="s">
        <v>187</v>
      </c>
      <c r="D6" s="171"/>
      <c r="E6" s="171" t="s">
        <v>190</v>
      </c>
    </row>
    <row r="7" spans="2:5" ht="15" customHeight="1">
      <c r="B7" s="170"/>
      <c r="C7" s="171"/>
      <c r="D7" s="171"/>
      <c r="E7" s="171"/>
    </row>
    <row r="8" spans="2:5" ht="15.6" customHeight="1">
      <c r="B8" s="93" t="s">
        <v>0</v>
      </c>
      <c r="C8" s="166">
        <v>19.899999999999999</v>
      </c>
      <c r="D8" s="167"/>
      <c r="E8" s="95">
        <f>'CONTEOS 30-70 CAM'!H5</f>
        <v>68</v>
      </c>
    </row>
    <row r="9" spans="2:5" ht="15.6" customHeight="1">
      <c r="B9" s="93" t="s">
        <v>163</v>
      </c>
      <c r="C9" s="166">
        <v>68.709999999999994</v>
      </c>
      <c r="D9" s="167"/>
      <c r="E9" s="95">
        <f>'CONTEOS 30-70 CAM'!H6</f>
        <v>191</v>
      </c>
    </row>
    <row r="10" spans="2:5" ht="15.6" customHeight="1">
      <c r="B10" s="93" t="s">
        <v>164</v>
      </c>
      <c r="C10" s="166">
        <v>3.99</v>
      </c>
      <c r="D10" s="167"/>
      <c r="E10" s="95">
        <f>'CONTEOS 30-70 CAM'!H7</f>
        <v>28</v>
      </c>
    </row>
    <row r="11" spans="2:5" ht="15.6" customHeight="1">
      <c r="B11" s="93" t="s">
        <v>165</v>
      </c>
      <c r="C11" s="166">
        <v>0</v>
      </c>
      <c r="D11" s="167"/>
      <c r="E11" s="95">
        <f>'CONTEOS 30-70 CAM'!H8</f>
        <v>18</v>
      </c>
    </row>
    <row r="12" spans="2:5" ht="15.6" customHeight="1">
      <c r="B12" s="93" t="s">
        <v>167</v>
      </c>
      <c r="C12" s="166">
        <v>0</v>
      </c>
      <c r="D12" s="167"/>
      <c r="E12" s="95">
        <f>'CONTEOS 30-70 CAM'!H9</f>
        <v>18</v>
      </c>
    </row>
    <row r="13" spans="2:5" ht="15.6" customHeight="1">
      <c r="B13" s="93" t="s">
        <v>197</v>
      </c>
      <c r="C13" s="166">
        <v>7.4</v>
      </c>
      <c r="D13" s="167"/>
      <c r="E13" s="95">
        <f>'CONTEOS 30-70 CAM'!H10</f>
        <v>36</v>
      </c>
    </row>
    <row r="14" spans="2:5" ht="15.6" customHeight="1">
      <c r="B14" s="97" t="s">
        <v>12</v>
      </c>
      <c r="C14" s="166">
        <f>SUM(C8:D13)</f>
        <v>99.999999999999986</v>
      </c>
      <c r="D14" s="167"/>
      <c r="E14" s="95">
        <f>SUM(E8:E13)</f>
        <v>359</v>
      </c>
    </row>
    <row r="15" spans="2:5">
      <c r="B15" s="168" t="s">
        <v>189</v>
      </c>
      <c r="C15" s="168"/>
      <c r="D15" s="168"/>
      <c r="E15" s="95">
        <f>E4-E14</f>
        <v>1</v>
      </c>
    </row>
  </sheetData>
  <dataConsolidate/>
  <mergeCells count="12">
    <mergeCell ref="C9:D9"/>
    <mergeCell ref="B2:E2"/>
    <mergeCell ref="B6:B7"/>
    <mergeCell ref="C6:D7"/>
    <mergeCell ref="E6:E7"/>
    <mergeCell ref="C8:D8"/>
    <mergeCell ref="C13:D13"/>
    <mergeCell ref="C14:D14"/>
    <mergeCell ref="B15:D15"/>
    <mergeCell ref="C10:D10"/>
    <mergeCell ref="C11:D11"/>
    <mergeCell ref="C12:D12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3"/>
  <sheetViews>
    <sheetView zoomScale="85" zoomScaleNormal="85" workbookViewId="0"/>
  </sheetViews>
  <sheetFormatPr baseColWidth="10" defaultColWidth="11.42578125" defaultRowHeight="12.75"/>
  <cols>
    <col min="1" max="1" width="19.7109375" style="1" customWidth="1"/>
    <col min="2" max="4" width="20" style="1" customWidth="1"/>
    <col min="5" max="5" width="30.85546875" style="1" bestFit="1" customWidth="1"/>
    <col min="6" max="6" width="26.7109375" style="1" bestFit="1" customWidth="1"/>
    <col min="7" max="7" width="15.85546875" style="1" customWidth="1"/>
    <col min="8" max="9" width="16.42578125" style="1" customWidth="1"/>
    <col min="10" max="16384" width="11.42578125" style="1"/>
  </cols>
  <sheetData>
    <row r="1" spans="1:8" ht="17.45" customHeight="1">
      <c r="A1" s="100"/>
    </row>
    <row r="2" spans="1:8" ht="55.15" customHeight="1">
      <c r="A2" s="144" t="s">
        <v>244</v>
      </c>
      <c r="B2" s="144"/>
      <c r="C2" s="144"/>
      <c r="D2" s="144"/>
      <c r="E2" s="144"/>
      <c r="F2" s="144"/>
      <c r="G2" s="144"/>
      <c r="H2" s="144"/>
    </row>
    <row r="3" spans="1:8" ht="31.15" customHeight="1">
      <c r="A3" s="172" t="s">
        <v>16</v>
      </c>
      <c r="B3" s="173" t="str">
        <f>CONCATENATE("DURACIÓN: ", 'PREMISAS CAM'!B4, " días
TOTAL DE PROMOCIONALES DE 30 SEGUNDOS EN CADA ESTACIÓN DE RADIO O CANAL DE TELEVISIÓN: ",('PREMISAS CAM'!E4))</f>
        <v>DURACIÓN: 10 días
TOTAL DE PROMOCIONALES DE 30 SEGUNDOS EN CADA ESTACIÓN DE RADIO O CANAL DE TELEVISIÓN: 360</v>
      </c>
      <c r="C3" s="174"/>
      <c r="D3" s="174"/>
      <c r="E3" s="174"/>
      <c r="F3" s="174"/>
      <c r="G3" s="175" t="s">
        <v>172</v>
      </c>
      <c r="H3" s="172" t="s">
        <v>195</v>
      </c>
    </row>
    <row r="4" spans="1:8" ht="89.25">
      <c r="A4" s="146"/>
      <c r="B4" s="121" t="str">
        <f>CONCATENATE(('PREMISAS CAM'!E4)*0.3," promocionales (30%)
 Se distribuyen de manera igualitaria entre el número de partidos contendientes
(A)")</f>
        <v>108 promocionales (30%)
 Se distribuyen de manera igualitaria entre el número de partidos contendientes
(A)</v>
      </c>
      <c r="C4" s="121" t="s">
        <v>173</v>
      </c>
      <c r="D4" s="121" t="s">
        <v>180</v>
      </c>
      <c r="E4" s="121" t="str">
        <f>CONCATENATE(('PREMISAS CAM'!E4)*0.7," promocionales 
(70% Distribución Proporcional)
% Fuerza Electoral de los partidos con Representación en el Congreso 
(C) ")</f>
        <v xml:space="preserve">252 promocionales 
(70% Distribución Proporcional)
% Fuerza Electoral de los partidos con Representación en el Congreso 
(C) </v>
      </c>
      <c r="F4" s="121" t="s">
        <v>179</v>
      </c>
      <c r="G4" s="146"/>
      <c r="H4" s="146"/>
    </row>
    <row r="5" spans="1:8" ht="28.15" customHeight="1">
      <c r="A5" s="129" t="s">
        <v>181</v>
      </c>
      <c r="B5" s="4">
        <f>TRUNC(TRUNC(('PREMISAS CAM'!E4)*0.3)/COUNTA(A5:A10))</f>
        <v>18</v>
      </c>
      <c r="C5" s="81">
        <f>TRUNC(('PREMISAS CAM'!E4)*0.3)/COUNTA(A5:A10) - TRUNC(TRUNC(('PREMISAS CAM'!E4)*0.3)/COUNTA(A5:A10))</f>
        <v>0</v>
      </c>
      <c r="D5" s="81">
        <f>'PREMISAS CAM'!C8</f>
        <v>19.899999999999999</v>
      </c>
      <c r="E5" s="4">
        <f>TRUNC((D5*TRUNC(('PREMISAS CAM'!E4)*0.7))/100,0)</f>
        <v>50</v>
      </c>
      <c r="F5" s="84">
        <f>(((D5*TRUNC(('PREMISAS CAM'!E4)*0.7))/100) - TRUNC((D5*TRUNC(('PREMISAS CAM'!E4)*0.7))/100))</f>
        <v>0.14799999999999613</v>
      </c>
      <c r="G5" s="4">
        <f t="shared" ref="G5:G10" si="0">SUM(B5,E5)</f>
        <v>68</v>
      </c>
      <c r="H5" s="4">
        <f>IF((C11+F11+('PREMISAS CAM'!E4-(TRUNC('PREMISAS CAM'!E4*0.3)+TRUNC('PREMISAS CAM'!E4*0.7))))&gt;COUNTA(A5:A10),G5+1,G5)</f>
        <v>68</v>
      </c>
    </row>
    <row r="6" spans="1:8" ht="28.15" customHeight="1">
      <c r="A6" s="129" t="s">
        <v>198</v>
      </c>
      <c r="B6" s="4">
        <f>TRUNC(TRUNC(('PREMISAS CAM'!E4)*0.3)/COUNTA(A5:A10))</f>
        <v>18</v>
      </c>
      <c r="C6" s="81">
        <f>TRUNC(('PREMISAS CAM'!E4)*0.3)/COUNTA(A5:A10) - TRUNC(TRUNC(('PREMISAS CAM'!E4)*0.3)/COUNTA(A5:A10))</f>
        <v>0</v>
      </c>
      <c r="D6" s="81">
        <f>'PREMISAS CAM'!C9</f>
        <v>68.709999999999994</v>
      </c>
      <c r="E6" s="4">
        <f>TRUNC((D6*TRUNC(('PREMISAS CAM'!E4)*0.7))/100,0)</f>
        <v>173</v>
      </c>
      <c r="F6" s="84">
        <f>(((D6*TRUNC(('PREMISAS CAM'!E4)*0.7))/100) - TRUNC((D6*TRUNC(('PREMISAS CAM'!E4)*0.7))/100))</f>
        <v>0.14919999999997913</v>
      </c>
      <c r="G6" s="4">
        <f t="shared" si="0"/>
        <v>191</v>
      </c>
      <c r="H6" s="4">
        <f>IF((C11+F11+('PREMISAS CAM'!E4-(TRUNC('PREMISAS CAM'!E4*0.3)+TRUNC('PREMISAS CAM'!E4*0.7))))&gt;COUNTA(A5:A10),G6+1,G6)</f>
        <v>191</v>
      </c>
    </row>
    <row r="7" spans="1:8" ht="28.15" customHeight="1">
      <c r="A7" s="129" t="s">
        <v>182</v>
      </c>
      <c r="B7" s="4">
        <f>TRUNC(TRUNC(('PREMISAS CAM'!E4)*0.3)/COUNTA(A5:A10))</f>
        <v>18</v>
      </c>
      <c r="C7" s="81">
        <f>TRUNC(('PREMISAS CAM'!E4)*0.3)/COUNTA(A5:A10) - TRUNC(TRUNC(('PREMISAS CAM'!E4)*0.3)/COUNTA(A5:A10))</f>
        <v>0</v>
      </c>
      <c r="D7" s="81">
        <f>'PREMISAS CAM'!C10</f>
        <v>3.99</v>
      </c>
      <c r="E7" s="4">
        <f>TRUNC((D7*TRUNC(('PREMISAS CAM'!E4)*0.7))/100,0)</f>
        <v>10</v>
      </c>
      <c r="F7" s="84">
        <f>(((D7*TRUNC(('PREMISAS CAM'!E4)*0.7))/100) - TRUNC((D7*TRUNC(('PREMISAS CAM'!E4)*0.7))/100))</f>
        <v>5.4800000000000182E-2</v>
      </c>
      <c r="G7" s="4">
        <f t="shared" si="0"/>
        <v>28</v>
      </c>
      <c r="H7" s="4">
        <f>IF((C11+F11+('PREMISAS CAM'!E4-(TRUNC('PREMISAS CAM'!E4*0.3)+TRUNC('PREMISAS CAM'!E4*0.7))))&gt;COUNTA(A5:A10),G7+1,G7)</f>
        <v>28</v>
      </c>
    </row>
    <row r="8" spans="1:8" ht="28.15" customHeight="1">
      <c r="A8" s="129" t="s">
        <v>196</v>
      </c>
      <c r="B8" s="4">
        <f>TRUNC(TRUNC(('PREMISAS CAM'!E4)*0.3)/COUNTA(A5:A10))</f>
        <v>18</v>
      </c>
      <c r="C8" s="81">
        <f>TRUNC(('PREMISAS CAM'!E4)*0.3)/COUNTA(A5:A10) - TRUNC(TRUNC(('PREMISAS CAM'!E4)*0.3)/COUNTA(A5:A10))</f>
        <v>0</v>
      </c>
      <c r="D8" s="81">
        <f>'PREMISAS CAM'!C11</f>
        <v>0</v>
      </c>
      <c r="E8" s="4">
        <f>TRUNC((D8*TRUNC(('PREMISAS CAM'!E4)*0.7))/100,0)</f>
        <v>0</v>
      </c>
      <c r="F8" s="84">
        <f>(((D8*TRUNC(('PREMISAS CAM'!E4)*0.7))/100) - TRUNC((D8*TRUNC(('PREMISAS CAM'!E4)*0.7))/100))</f>
        <v>0</v>
      </c>
      <c r="G8" s="4">
        <f t="shared" si="0"/>
        <v>18</v>
      </c>
      <c r="H8" s="4">
        <f>IF((C11+F11+('PREMISAS CAM'!E4-(TRUNC('PREMISAS CAM'!E4*0.3)+TRUNC('PREMISAS CAM'!E4*0.7))))&gt;COUNTA(A5:A10),G8+1,G8)</f>
        <v>18</v>
      </c>
    </row>
    <row r="9" spans="1:8" ht="28.15" customHeight="1">
      <c r="A9" s="129" t="s">
        <v>183</v>
      </c>
      <c r="B9" s="4">
        <f>TRUNC(TRUNC(('PREMISAS CAM'!E4)*0.3)/COUNTA(A5:A10))</f>
        <v>18</v>
      </c>
      <c r="C9" s="81">
        <f>TRUNC(('PREMISAS CAM'!E4)*0.3)/COUNTA(A5:A10) - TRUNC(TRUNC(('PREMISAS CAM'!E4)*0.3)/COUNTA(A5:A10))</f>
        <v>0</v>
      </c>
      <c r="D9" s="81">
        <f>'PREMISAS CAM'!C12</f>
        <v>0</v>
      </c>
      <c r="E9" s="4">
        <f>TRUNC((D9*TRUNC(('PREMISAS CAM'!E4)*0.7))/100,0)</f>
        <v>0</v>
      </c>
      <c r="F9" s="84">
        <f>(((D9*TRUNC(('PREMISAS CAM'!E4)*0.7))/100) - TRUNC((D9*TRUNC(('PREMISAS CAM'!E4)*0.7))/100))</f>
        <v>0</v>
      </c>
      <c r="G9" s="4">
        <f>SUM(B9,E9)</f>
        <v>18</v>
      </c>
      <c r="H9" s="4">
        <f>IF((C11+F11+('PREMISAS CAM'!E4-(TRUNC('PREMISAS CAM'!E4*0.3)+TRUNC('PREMISAS CAM'!E4*0.7))))&gt;COUNTA(A5:A10),G9+1,G9)</f>
        <v>18</v>
      </c>
    </row>
    <row r="10" spans="1:8" ht="28.15" customHeight="1">
      <c r="A10" s="129" t="s">
        <v>197</v>
      </c>
      <c r="B10" s="4">
        <f>TRUNC(TRUNC(('PREMISAS CAM'!E4)*0.3)/COUNTA(A5:A10))</f>
        <v>18</v>
      </c>
      <c r="C10" s="81">
        <f>TRUNC(('PREMISAS CAM'!E4)*0.3)/COUNTA(A5:A10) - TRUNC(TRUNC(('PREMISAS CAM'!E4)*0.3)/COUNTA(A5:A10))</f>
        <v>0</v>
      </c>
      <c r="D10" s="81">
        <f>'PREMISAS CAM'!C13</f>
        <v>7.4</v>
      </c>
      <c r="E10" s="4">
        <f>TRUNC((D10*TRUNC(('PREMISAS CAM'!E4)*0.7))/100,0)</f>
        <v>18</v>
      </c>
      <c r="F10" s="84">
        <f>(((D10*TRUNC(('PREMISAS CAM'!E4)*0.7))/100) - TRUNC((D10*TRUNC(('PREMISAS CAM'!E4)*0.7))/100))</f>
        <v>0.64800000000000324</v>
      </c>
      <c r="G10" s="4">
        <f t="shared" si="0"/>
        <v>36</v>
      </c>
      <c r="H10" s="4">
        <f>IF((C11+F11+('PREMISAS CAM'!E4-(TRUNC('PREMISAS CAM'!E4*0.3)+TRUNC('PREMISAS CAM'!E4*0.7))))&gt;COUNTA(A5:A10),G10+1,G10)</f>
        <v>36</v>
      </c>
    </row>
    <row r="11" spans="1:8" ht="23.25" customHeight="1">
      <c r="A11" s="86" t="s">
        <v>12</v>
      </c>
      <c r="B11" s="90">
        <f t="shared" ref="B11:H11" si="1">SUM(B5:B10)</f>
        <v>108</v>
      </c>
      <c r="C11" s="94">
        <f t="shared" si="1"/>
        <v>0</v>
      </c>
      <c r="D11" s="94">
        <f t="shared" si="1"/>
        <v>99.999999999999986</v>
      </c>
      <c r="E11" s="90">
        <f t="shared" si="1"/>
        <v>251</v>
      </c>
      <c r="F11" s="89">
        <f t="shared" si="1"/>
        <v>0.99999999999997868</v>
      </c>
      <c r="G11" s="90">
        <f t="shared" si="1"/>
        <v>359</v>
      </c>
      <c r="H11" s="90">
        <f t="shared" si="1"/>
        <v>359</v>
      </c>
    </row>
    <row r="13" spans="1:8">
      <c r="A13" s="91"/>
      <c r="B13" s="91"/>
      <c r="C13" s="91"/>
    </row>
  </sheetData>
  <mergeCells count="5">
    <mergeCell ref="A2:H2"/>
    <mergeCell ref="A3:A4"/>
    <mergeCell ref="B3:F3"/>
    <mergeCell ref="G3:G4"/>
    <mergeCell ref="H3:H4"/>
  </mergeCells>
  <printOptions horizontalCentered="1"/>
  <pageMargins left="0.39370078740157483" right="0.39370078740157483" top="0.78740157480314965" bottom="0.39370078740157483" header="0.31496062992125984" footer="0.31496062992125984"/>
  <pageSetup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K51"/>
  <sheetViews>
    <sheetView zoomScale="90" zoomScaleNormal="90" zoomScaleSheetLayoutView="70" workbookViewId="0"/>
  </sheetViews>
  <sheetFormatPr baseColWidth="10" defaultColWidth="11.5703125" defaultRowHeight="12.75"/>
  <cols>
    <col min="1" max="1" width="5.7109375" style="120" customWidth="1"/>
    <col min="2" max="11" width="7.7109375" style="120" customWidth="1"/>
    <col min="12" max="163" width="11.5703125" style="120"/>
    <col min="164" max="164" width="5.7109375" style="120" customWidth="1"/>
    <col min="165" max="204" width="7.85546875" style="120" customWidth="1"/>
    <col min="205" max="419" width="11.5703125" style="120"/>
    <col min="420" max="420" width="5.7109375" style="120" customWidth="1"/>
    <col min="421" max="460" width="7.85546875" style="120" customWidth="1"/>
    <col min="461" max="675" width="11.5703125" style="120"/>
    <col min="676" max="676" width="5.7109375" style="120" customWidth="1"/>
    <col min="677" max="716" width="7.85546875" style="120" customWidth="1"/>
    <col min="717" max="931" width="11.5703125" style="120"/>
    <col min="932" max="932" width="5.7109375" style="120" customWidth="1"/>
    <col min="933" max="972" width="7.85546875" style="120" customWidth="1"/>
    <col min="973" max="1187" width="11.5703125" style="120"/>
    <col min="1188" max="1188" width="5.7109375" style="120" customWidth="1"/>
    <col min="1189" max="1228" width="7.85546875" style="120" customWidth="1"/>
    <col min="1229" max="1443" width="11.5703125" style="120"/>
    <col min="1444" max="1444" width="5.7109375" style="120" customWidth="1"/>
    <col min="1445" max="1484" width="7.85546875" style="120" customWidth="1"/>
    <col min="1485" max="1699" width="11.5703125" style="120"/>
    <col min="1700" max="1700" width="5.7109375" style="120" customWidth="1"/>
    <col min="1701" max="1740" width="7.85546875" style="120" customWidth="1"/>
    <col min="1741" max="1955" width="11.5703125" style="120"/>
    <col min="1956" max="1956" width="5.7109375" style="120" customWidth="1"/>
    <col min="1957" max="1996" width="7.85546875" style="120" customWidth="1"/>
    <col min="1997" max="2211" width="11.5703125" style="120"/>
    <col min="2212" max="2212" width="5.7109375" style="120" customWidth="1"/>
    <col min="2213" max="2252" width="7.85546875" style="120" customWidth="1"/>
    <col min="2253" max="2467" width="11.5703125" style="120"/>
    <col min="2468" max="2468" width="5.7109375" style="120" customWidth="1"/>
    <col min="2469" max="2508" width="7.85546875" style="120" customWidth="1"/>
    <col min="2509" max="2723" width="11.5703125" style="120"/>
    <col min="2724" max="2724" width="5.7109375" style="120" customWidth="1"/>
    <col min="2725" max="2764" width="7.85546875" style="120" customWidth="1"/>
    <col min="2765" max="2979" width="11.5703125" style="120"/>
    <col min="2980" max="2980" width="5.7109375" style="120" customWidth="1"/>
    <col min="2981" max="3020" width="7.85546875" style="120" customWidth="1"/>
    <col min="3021" max="3235" width="11.5703125" style="120"/>
    <col min="3236" max="3236" width="5.7109375" style="120" customWidth="1"/>
    <col min="3237" max="3276" width="7.85546875" style="120" customWidth="1"/>
    <col min="3277" max="3491" width="11.5703125" style="120"/>
    <col min="3492" max="3492" width="5.7109375" style="120" customWidth="1"/>
    <col min="3493" max="3532" width="7.85546875" style="120" customWidth="1"/>
    <col min="3533" max="3747" width="11.5703125" style="120"/>
    <col min="3748" max="3748" width="5.7109375" style="120" customWidth="1"/>
    <col min="3749" max="3788" width="7.85546875" style="120" customWidth="1"/>
    <col min="3789" max="4003" width="11.5703125" style="120"/>
    <col min="4004" max="4004" width="5.7109375" style="120" customWidth="1"/>
    <col min="4005" max="4044" width="7.85546875" style="120" customWidth="1"/>
    <col min="4045" max="4259" width="11.5703125" style="120"/>
    <col min="4260" max="4260" width="5.7109375" style="120" customWidth="1"/>
    <col min="4261" max="4300" width="7.85546875" style="120" customWidth="1"/>
    <col min="4301" max="4515" width="11.5703125" style="120"/>
    <col min="4516" max="4516" width="5.7109375" style="120" customWidth="1"/>
    <col min="4517" max="4556" width="7.85546875" style="120" customWidth="1"/>
    <col min="4557" max="4771" width="11.5703125" style="120"/>
    <col min="4772" max="4772" width="5.7109375" style="120" customWidth="1"/>
    <col min="4773" max="4812" width="7.85546875" style="120" customWidth="1"/>
    <col min="4813" max="5027" width="11.5703125" style="120"/>
    <col min="5028" max="5028" width="5.7109375" style="120" customWidth="1"/>
    <col min="5029" max="5068" width="7.85546875" style="120" customWidth="1"/>
    <col min="5069" max="5283" width="11.5703125" style="120"/>
    <col min="5284" max="5284" width="5.7109375" style="120" customWidth="1"/>
    <col min="5285" max="5324" width="7.85546875" style="120" customWidth="1"/>
    <col min="5325" max="5539" width="11.5703125" style="120"/>
    <col min="5540" max="5540" width="5.7109375" style="120" customWidth="1"/>
    <col min="5541" max="5580" width="7.85546875" style="120" customWidth="1"/>
    <col min="5581" max="5795" width="11.5703125" style="120"/>
    <col min="5796" max="5796" width="5.7109375" style="120" customWidth="1"/>
    <col min="5797" max="5836" width="7.85546875" style="120" customWidth="1"/>
    <col min="5837" max="6051" width="11.5703125" style="120"/>
    <col min="6052" max="6052" width="5.7109375" style="120" customWidth="1"/>
    <col min="6053" max="6092" width="7.85546875" style="120" customWidth="1"/>
    <col min="6093" max="6307" width="11.5703125" style="120"/>
    <col min="6308" max="6308" width="5.7109375" style="120" customWidth="1"/>
    <col min="6309" max="6348" width="7.85546875" style="120" customWidth="1"/>
    <col min="6349" max="6563" width="11.5703125" style="120"/>
    <col min="6564" max="6564" width="5.7109375" style="120" customWidth="1"/>
    <col min="6565" max="6604" width="7.85546875" style="120" customWidth="1"/>
    <col min="6605" max="6819" width="11.5703125" style="120"/>
    <col min="6820" max="6820" width="5.7109375" style="120" customWidth="1"/>
    <col min="6821" max="6860" width="7.85546875" style="120" customWidth="1"/>
    <col min="6861" max="7075" width="11.5703125" style="120"/>
    <col min="7076" max="7076" width="5.7109375" style="120" customWidth="1"/>
    <col min="7077" max="7116" width="7.85546875" style="120" customWidth="1"/>
    <col min="7117" max="7331" width="11.5703125" style="120"/>
    <col min="7332" max="7332" width="5.7109375" style="120" customWidth="1"/>
    <col min="7333" max="7372" width="7.85546875" style="120" customWidth="1"/>
    <col min="7373" max="7587" width="11.5703125" style="120"/>
    <col min="7588" max="7588" width="5.7109375" style="120" customWidth="1"/>
    <col min="7589" max="7628" width="7.85546875" style="120" customWidth="1"/>
    <col min="7629" max="7843" width="11.5703125" style="120"/>
    <col min="7844" max="7844" width="5.7109375" style="120" customWidth="1"/>
    <col min="7845" max="7884" width="7.85546875" style="120" customWidth="1"/>
    <col min="7885" max="8099" width="11.5703125" style="120"/>
    <col min="8100" max="8100" width="5.7109375" style="120" customWidth="1"/>
    <col min="8101" max="8140" width="7.85546875" style="120" customWidth="1"/>
    <col min="8141" max="8355" width="11.5703125" style="120"/>
    <col min="8356" max="8356" width="5.7109375" style="120" customWidth="1"/>
    <col min="8357" max="8396" width="7.85546875" style="120" customWidth="1"/>
    <col min="8397" max="8611" width="11.5703125" style="120"/>
    <col min="8612" max="8612" width="5.7109375" style="120" customWidth="1"/>
    <col min="8613" max="8652" width="7.85546875" style="120" customWidth="1"/>
    <col min="8653" max="8867" width="11.5703125" style="120"/>
    <col min="8868" max="8868" width="5.7109375" style="120" customWidth="1"/>
    <col min="8869" max="8908" width="7.85546875" style="120" customWidth="1"/>
    <col min="8909" max="9123" width="11.5703125" style="120"/>
    <col min="9124" max="9124" width="5.7109375" style="120" customWidth="1"/>
    <col min="9125" max="9164" width="7.85546875" style="120" customWidth="1"/>
    <col min="9165" max="9379" width="11.5703125" style="120"/>
    <col min="9380" max="9380" width="5.7109375" style="120" customWidth="1"/>
    <col min="9381" max="9420" width="7.85546875" style="120" customWidth="1"/>
    <col min="9421" max="9635" width="11.5703125" style="120"/>
    <col min="9636" max="9636" width="5.7109375" style="120" customWidth="1"/>
    <col min="9637" max="9676" width="7.85546875" style="120" customWidth="1"/>
    <col min="9677" max="9891" width="11.5703125" style="120"/>
    <col min="9892" max="9892" width="5.7109375" style="120" customWidth="1"/>
    <col min="9893" max="9932" width="7.85546875" style="120" customWidth="1"/>
    <col min="9933" max="10147" width="11.5703125" style="120"/>
    <col min="10148" max="10148" width="5.7109375" style="120" customWidth="1"/>
    <col min="10149" max="10188" width="7.85546875" style="120" customWidth="1"/>
    <col min="10189" max="10403" width="11.5703125" style="120"/>
    <col min="10404" max="10404" width="5.7109375" style="120" customWidth="1"/>
    <col min="10405" max="10444" width="7.85546875" style="120" customWidth="1"/>
    <col min="10445" max="10659" width="11.5703125" style="120"/>
    <col min="10660" max="10660" width="5.7109375" style="120" customWidth="1"/>
    <col min="10661" max="10700" width="7.85546875" style="120" customWidth="1"/>
    <col min="10701" max="10915" width="11.5703125" style="120"/>
    <col min="10916" max="10916" width="5.7109375" style="120" customWidth="1"/>
    <col min="10917" max="10956" width="7.85546875" style="120" customWidth="1"/>
    <col min="10957" max="11171" width="11.5703125" style="120"/>
    <col min="11172" max="11172" width="5.7109375" style="120" customWidth="1"/>
    <col min="11173" max="11212" width="7.85546875" style="120" customWidth="1"/>
    <col min="11213" max="11427" width="11.5703125" style="120"/>
    <col min="11428" max="11428" width="5.7109375" style="120" customWidth="1"/>
    <col min="11429" max="11468" width="7.85546875" style="120" customWidth="1"/>
    <col min="11469" max="11683" width="11.5703125" style="120"/>
    <col min="11684" max="11684" width="5.7109375" style="120" customWidth="1"/>
    <col min="11685" max="11724" width="7.85546875" style="120" customWidth="1"/>
    <col min="11725" max="11939" width="11.5703125" style="120"/>
    <col min="11940" max="11940" width="5.7109375" style="120" customWidth="1"/>
    <col min="11941" max="11980" width="7.85546875" style="120" customWidth="1"/>
    <col min="11981" max="12195" width="11.5703125" style="120"/>
    <col min="12196" max="12196" width="5.7109375" style="120" customWidth="1"/>
    <col min="12197" max="12236" width="7.85546875" style="120" customWidth="1"/>
    <col min="12237" max="12451" width="11.5703125" style="120"/>
    <col min="12452" max="12452" width="5.7109375" style="120" customWidth="1"/>
    <col min="12453" max="12492" width="7.85546875" style="120" customWidth="1"/>
    <col min="12493" max="12707" width="11.5703125" style="120"/>
    <col min="12708" max="12708" width="5.7109375" style="120" customWidth="1"/>
    <col min="12709" max="12748" width="7.85546875" style="120" customWidth="1"/>
    <col min="12749" max="12963" width="11.5703125" style="120"/>
    <col min="12964" max="12964" width="5.7109375" style="120" customWidth="1"/>
    <col min="12965" max="13004" width="7.85546875" style="120" customWidth="1"/>
    <col min="13005" max="13219" width="11.5703125" style="120"/>
    <col min="13220" max="13220" width="5.7109375" style="120" customWidth="1"/>
    <col min="13221" max="13260" width="7.85546875" style="120" customWidth="1"/>
    <col min="13261" max="13475" width="11.5703125" style="120"/>
    <col min="13476" max="13476" width="5.7109375" style="120" customWidth="1"/>
    <col min="13477" max="13516" width="7.85546875" style="120" customWidth="1"/>
    <col min="13517" max="13731" width="11.5703125" style="120"/>
    <col min="13732" max="13732" width="5.7109375" style="120" customWidth="1"/>
    <col min="13733" max="13772" width="7.85546875" style="120" customWidth="1"/>
    <col min="13773" max="13987" width="11.5703125" style="120"/>
    <col min="13988" max="13988" width="5.7109375" style="120" customWidth="1"/>
    <col min="13989" max="14028" width="7.85546875" style="120" customWidth="1"/>
    <col min="14029" max="14243" width="11.5703125" style="120"/>
    <col min="14244" max="14244" width="5.7109375" style="120" customWidth="1"/>
    <col min="14245" max="14284" width="7.85546875" style="120" customWidth="1"/>
    <col min="14285" max="14499" width="11.5703125" style="120"/>
    <col min="14500" max="14500" width="5.7109375" style="120" customWidth="1"/>
    <col min="14501" max="14540" width="7.85546875" style="120" customWidth="1"/>
    <col min="14541" max="14755" width="11.5703125" style="120"/>
    <col min="14756" max="14756" width="5.7109375" style="120" customWidth="1"/>
    <col min="14757" max="14796" width="7.85546875" style="120" customWidth="1"/>
    <col min="14797" max="15011" width="11.5703125" style="120"/>
    <col min="15012" max="15012" width="5.7109375" style="120" customWidth="1"/>
    <col min="15013" max="15052" width="7.85546875" style="120" customWidth="1"/>
    <col min="15053" max="15267" width="11.5703125" style="120"/>
    <col min="15268" max="15268" width="5.7109375" style="120" customWidth="1"/>
    <col min="15269" max="15308" width="7.85546875" style="120" customWidth="1"/>
    <col min="15309" max="15523" width="11.5703125" style="120"/>
    <col min="15524" max="15524" width="5.7109375" style="120" customWidth="1"/>
    <col min="15525" max="15564" width="7.85546875" style="120" customWidth="1"/>
    <col min="15565" max="15779" width="11.5703125" style="120"/>
    <col min="15780" max="15780" width="5.7109375" style="120" customWidth="1"/>
    <col min="15781" max="15820" width="7.85546875" style="120" customWidth="1"/>
    <col min="15821" max="16035" width="11.5703125" style="120"/>
    <col min="16036" max="16036" width="5.7109375" style="120" customWidth="1"/>
    <col min="16037" max="16076" width="7.85546875" style="120" customWidth="1"/>
    <col min="16077" max="16291" width="11.5703125" style="120"/>
    <col min="16292" max="16316" width="11.5703125" style="120" customWidth="1"/>
    <col min="16317" max="16384" width="11.5703125" style="120"/>
  </cols>
  <sheetData>
    <row r="2" spans="1:11">
      <c r="C2" s="112" t="s">
        <v>192</v>
      </c>
      <c r="D2" s="112" t="s">
        <v>193</v>
      </c>
      <c r="E2" s="112" t="s">
        <v>194</v>
      </c>
    </row>
    <row r="3" spans="1:11">
      <c r="B3" s="103" t="s">
        <v>0</v>
      </c>
      <c r="C3" s="110">
        <f>'CONTEOS 30-70 CAM'!H5</f>
        <v>68</v>
      </c>
      <c r="D3" s="110">
        <f xml:space="preserve"> COUNTIF(B16:K51,"PAN")</f>
        <v>68</v>
      </c>
      <c r="E3" s="110">
        <f>D3-C3</f>
        <v>0</v>
      </c>
    </row>
    <row r="4" spans="1:11">
      <c r="B4" s="141" t="s">
        <v>163</v>
      </c>
      <c r="C4" s="110">
        <f>'CONTEOS 30-70 CAM'!H6</f>
        <v>191</v>
      </c>
      <c r="D4" s="110">
        <f xml:space="preserve"> COUNTIF(B16:K51,"PRI")</f>
        <v>191</v>
      </c>
      <c r="E4" s="110">
        <f t="shared" ref="E4:E8" si="0">D4-C4</f>
        <v>0</v>
      </c>
    </row>
    <row r="5" spans="1:11">
      <c r="A5" s="131"/>
      <c r="B5" s="105" t="s">
        <v>164</v>
      </c>
      <c r="C5" s="110">
        <f>'CONTEOS 30-70 CAM'!H7</f>
        <v>28</v>
      </c>
      <c r="D5" s="110">
        <f xml:space="preserve"> COUNTIF(B16:K51,"PRD")</f>
        <v>28</v>
      </c>
      <c r="E5" s="110">
        <f t="shared" si="0"/>
        <v>0</v>
      </c>
    </row>
    <row r="6" spans="1:11">
      <c r="A6" s="131"/>
      <c r="B6" s="106" t="s">
        <v>165</v>
      </c>
      <c r="C6" s="110">
        <f>'CONTEOS 30-70 CAM'!H8</f>
        <v>18</v>
      </c>
      <c r="D6" s="110">
        <f xml:space="preserve"> COUNTIF(B16:K51,"PT")</f>
        <v>18</v>
      </c>
      <c r="E6" s="110">
        <f t="shared" si="0"/>
        <v>0</v>
      </c>
    </row>
    <row r="7" spans="1:11">
      <c r="A7" s="131"/>
      <c r="B7" s="107" t="s">
        <v>167</v>
      </c>
      <c r="C7" s="110">
        <f>'CONTEOS 30-70 CAM'!H9</f>
        <v>18</v>
      </c>
      <c r="D7" s="110">
        <f xml:space="preserve"> COUNTIF(B16:K51,"PVEM")</f>
        <v>18</v>
      </c>
      <c r="E7" s="110">
        <f t="shared" si="0"/>
        <v>0</v>
      </c>
    </row>
    <row r="8" spans="1:11">
      <c r="A8" s="131"/>
      <c r="B8" s="108" t="s">
        <v>197</v>
      </c>
      <c r="C8" s="110">
        <f>'CONTEOS 30-70 CAM'!H10</f>
        <v>36</v>
      </c>
      <c r="D8" s="110">
        <f xml:space="preserve"> COUNTIF(B16:K51,"PUDC")</f>
        <v>36</v>
      </c>
      <c r="E8" s="110">
        <f t="shared" si="0"/>
        <v>0</v>
      </c>
    </row>
    <row r="9" spans="1:11">
      <c r="A9" s="131"/>
      <c r="B9" s="127" t="s">
        <v>230</v>
      </c>
      <c r="C9" s="110">
        <v>1</v>
      </c>
      <c r="D9" s="110">
        <f xml:space="preserve"> COUNTIF(B16:K51,"IFE")</f>
        <v>1</v>
      </c>
      <c r="E9" s="110">
        <f t="shared" ref="E9" si="1">D9-C9</f>
        <v>0</v>
      </c>
    </row>
    <row r="10" spans="1:11">
      <c r="A10" s="132"/>
      <c r="B10" s="130"/>
      <c r="C10" s="125"/>
      <c r="D10" s="125"/>
      <c r="E10" s="125"/>
    </row>
    <row r="11" spans="1:11">
      <c r="A11" s="131"/>
    </row>
    <row r="13" spans="1:11" ht="15" customHeight="1">
      <c r="A13" s="110"/>
      <c r="B13" s="177" t="s">
        <v>45</v>
      </c>
      <c r="C13" s="177"/>
      <c r="D13" s="177"/>
      <c r="E13" s="177"/>
      <c r="F13" s="177"/>
      <c r="G13" s="177"/>
      <c r="H13" s="177"/>
      <c r="I13" s="177"/>
      <c r="J13" s="177"/>
      <c r="K13" s="177"/>
    </row>
    <row r="14" spans="1:11">
      <c r="A14" s="110"/>
      <c r="B14" s="136" t="s">
        <v>203</v>
      </c>
      <c r="C14" s="136" t="s">
        <v>204</v>
      </c>
      <c r="D14" s="136" t="s">
        <v>205</v>
      </c>
      <c r="E14" s="136" t="s">
        <v>199</v>
      </c>
      <c r="F14" s="135" t="s">
        <v>200</v>
      </c>
      <c r="G14" s="135" t="s">
        <v>201</v>
      </c>
      <c r="H14" s="136" t="s">
        <v>202</v>
      </c>
      <c r="I14" s="136" t="s">
        <v>203</v>
      </c>
      <c r="J14" s="136" t="s">
        <v>204</v>
      </c>
      <c r="K14" s="136" t="s">
        <v>205</v>
      </c>
    </row>
    <row r="15" spans="1:11">
      <c r="A15" s="110"/>
      <c r="B15" s="135">
        <v>21</v>
      </c>
      <c r="C15" s="135">
        <v>22</v>
      </c>
      <c r="D15" s="135">
        <v>23</v>
      </c>
      <c r="E15" s="135">
        <v>24</v>
      </c>
      <c r="F15" s="135">
        <v>25</v>
      </c>
      <c r="G15" s="135">
        <v>26</v>
      </c>
      <c r="H15" s="135">
        <v>27</v>
      </c>
      <c r="I15" s="135">
        <v>28</v>
      </c>
      <c r="J15" s="135">
        <v>29</v>
      </c>
      <c r="K15" s="135">
        <v>30</v>
      </c>
    </row>
    <row r="16" spans="1:11">
      <c r="A16" s="126">
        <v>1</v>
      </c>
      <c r="B16" s="142" t="s">
        <v>163</v>
      </c>
      <c r="C16" s="106" t="s">
        <v>165</v>
      </c>
      <c r="D16" s="142" t="s">
        <v>163</v>
      </c>
      <c r="E16" s="138" t="s">
        <v>164</v>
      </c>
      <c r="F16" s="142" t="s">
        <v>163</v>
      </c>
      <c r="G16" s="103" t="s">
        <v>0</v>
      </c>
      <c r="H16" s="142" t="s">
        <v>163</v>
      </c>
      <c r="I16" s="139" t="s">
        <v>167</v>
      </c>
      <c r="J16" s="142" t="s">
        <v>163</v>
      </c>
      <c r="K16" s="141" t="s">
        <v>163</v>
      </c>
    </row>
    <row r="17" spans="1:11">
      <c r="A17" s="126">
        <v>2</v>
      </c>
      <c r="B17" s="106" t="s">
        <v>165</v>
      </c>
      <c r="C17" s="142" t="s">
        <v>163</v>
      </c>
      <c r="D17" s="138" t="s">
        <v>164</v>
      </c>
      <c r="E17" s="142" t="s">
        <v>163</v>
      </c>
      <c r="F17" s="103" t="s">
        <v>0</v>
      </c>
      <c r="G17" s="142" t="s">
        <v>163</v>
      </c>
      <c r="H17" s="139" t="s">
        <v>167</v>
      </c>
      <c r="I17" s="141" t="s">
        <v>163</v>
      </c>
      <c r="J17" s="141" t="s">
        <v>163</v>
      </c>
      <c r="K17" s="113" t="s">
        <v>0</v>
      </c>
    </row>
    <row r="18" spans="1:11">
      <c r="A18" s="126">
        <v>3</v>
      </c>
      <c r="B18" s="142" t="s">
        <v>163</v>
      </c>
      <c r="C18" s="138" t="s">
        <v>164</v>
      </c>
      <c r="D18" s="142" t="s">
        <v>163</v>
      </c>
      <c r="E18" s="103" t="s">
        <v>0</v>
      </c>
      <c r="F18" s="142" t="s">
        <v>163</v>
      </c>
      <c r="G18" s="139" t="s">
        <v>167</v>
      </c>
      <c r="H18" s="142" t="s">
        <v>163</v>
      </c>
      <c r="I18" s="141" t="s">
        <v>163</v>
      </c>
      <c r="J18" s="113" t="s">
        <v>0</v>
      </c>
      <c r="K18" s="141" t="s">
        <v>163</v>
      </c>
    </row>
    <row r="19" spans="1:11">
      <c r="A19" s="126">
        <v>4</v>
      </c>
      <c r="B19" s="138" t="s">
        <v>164</v>
      </c>
      <c r="C19" s="142" t="s">
        <v>163</v>
      </c>
      <c r="D19" s="140" t="s">
        <v>197</v>
      </c>
      <c r="E19" s="142" t="s">
        <v>163</v>
      </c>
      <c r="F19" s="139" t="s">
        <v>167</v>
      </c>
      <c r="G19" s="141" t="s">
        <v>163</v>
      </c>
      <c r="H19" s="141" t="s">
        <v>163</v>
      </c>
      <c r="I19" s="113" t="s">
        <v>0</v>
      </c>
      <c r="J19" s="141" t="s">
        <v>163</v>
      </c>
      <c r="K19" s="115" t="s">
        <v>197</v>
      </c>
    </row>
    <row r="20" spans="1:11">
      <c r="A20" s="126">
        <v>5</v>
      </c>
      <c r="B20" s="142" t="s">
        <v>163</v>
      </c>
      <c r="C20" s="103" t="s">
        <v>0</v>
      </c>
      <c r="D20" s="142" t="s">
        <v>163</v>
      </c>
      <c r="E20" s="139" t="s">
        <v>167</v>
      </c>
      <c r="F20" s="142" t="s">
        <v>163</v>
      </c>
      <c r="G20" s="141" t="s">
        <v>163</v>
      </c>
      <c r="H20" s="113" t="s">
        <v>0</v>
      </c>
      <c r="I20" s="141" t="s">
        <v>163</v>
      </c>
      <c r="J20" s="115" t="s">
        <v>197</v>
      </c>
      <c r="K20" s="141" t="s">
        <v>163</v>
      </c>
    </row>
    <row r="21" spans="1:11">
      <c r="A21" s="126">
        <v>6</v>
      </c>
      <c r="B21" s="103" t="s">
        <v>0</v>
      </c>
      <c r="C21" s="142" t="s">
        <v>163</v>
      </c>
      <c r="D21" s="139" t="s">
        <v>167</v>
      </c>
      <c r="E21" s="141" t="s">
        <v>163</v>
      </c>
      <c r="F21" s="141" t="s">
        <v>163</v>
      </c>
      <c r="G21" s="113" t="s">
        <v>0</v>
      </c>
      <c r="H21" s="141" t="s">
        <v>163</v>
      </c>
      <c r="I21" s="115" t="s">
        <v>197</v>
      </c>
      <c r="J21" s="141" t="s">
        <v>163</v>
      </c>
      <c r="K21" s="113" t="s">
        <v>0</v>
      </c>
    </row>
    <row r="22" spans="1:11">
      <c r="A22" s="126">
        <v>7</v>
      </c>
      <c r="B22" s="142" t="s">
        <v>163</v>
      </c>
      <c r="C22" s="139" t="s">
        <v>167</v>
      </c>
      <c r="D22" s="142" t="s">
        <v>163</v>
      </c>
      <c r="E22" s="141" t="s">
        <v>163</v>
      </c>
      <c r="F22" s="113" t="s">
        <v>0</v>
      </c>
      <c r="G22" s="141" t="s">
        <v>163</v>
      </c>
      <c r="H22" s="115" t="s">
        <v>197</v>
      </c>
      <c r="I22" s="141" t="s">
        <v>163</v>
      </c>
      <c r="J22" s="113" t="s">
        <v>0</v>
      </c>
      <c r="K22" s="141" t="s">
        <v>163</v>
      </c>
    </row>
    <row r="23" spans="1:11">
      <c r="A23" s="126">
        <v>8</v>
      </c>
      <c r="B23" s="139" t="s">
        <v>167</v>
      </c>
      <c r="C23" s="141" t="s">
        <v>163</v>
      </c>
      <c r="D23" s="141" t="s">
        <v>163</v>
      </c>
      <c r="E23" s="113" t="s">
        <v>0</v>
      </c>
      <c r="F23" s="141" t="s">
        <v>163</v>
      </c>
      <c r="G23" s="115" t="s">
        <v>197</v>
      </c>
      <c r="H23" s="141" t="s">
        <v>163</v>
      </c>
      <c r="I23" s="113" t="s">
        <v>0</v>
      </c>
      <c r="J23" s="141" t="s">
        <v>163</v>
      </c>
      <c r="K23" s="105" t="s">
        <v>164</v>
      </c>
    </row>
    <row r="24" spans="1:11">
      <c r="A24" s="126">
        <v>9</v>
      </c>
      <c r="B24" s="141" t="s">
        <v>163</v>
      </c>
      <c r="C24" s="141" t="s">
        <v>163</v>
      </c>
      <c r="D24" s="113" t="s">
        <v>0</v>
      </c>
      <c r="E24" s="141" t="s">
        <v>163</v>
      </c>
      <c r="F24" s="115" t="s">
        <v>197</v>
      </c>
      <c r="G24" s="141" t="s">
        <v>163</v>
      </c>
      <c r="H24" s="113" t="s">
        <v>0</v>
      </c>
      <c r="I24" s="141" t="s">
        <v>163</v>
      </c>
      <c r="J24" s="105" t="s">
        <v>164</v>
      </c>
      <c r="K24" s="141" t="s">
        <v>163</v>
      </c>
    </row>
    <row r="25" spans="1:11">
      <c r="A25" s="126">
        <v>10</v>
      </c>
      <c r="B25" s="141" t="s">
        <v>163</v>
      </c>
      <c r="C25" s="113" t="s">
        <v>0</v>
      </c>
      <c r="D25" s="141" t="s">
        <v>163</v>
      </c>
      <c r="E25" s="115" t="s">
        <v>197</v>
      </c>
      <c r="F25" s="141" t="s">
        <v>163</v>
      </c>
      <c r="G25" s="113" t="s">
        <v>0</v>
      </c>
      <c r="H25" s="141" t="s">
        <v>163</v>
      </c>
      <c r="I25" s="105" t="s">
        <v>164</v>
      </c>
      <c r="J25" s="141" t="s">
        <v>163</v>
      </c>
      <c r="K25" s="113" t="s">
        <v>0</v>
      </c>
    </row>
    <row r="26" spans="1:11">
      <c r="A26" s="126">
        <v>11</v>
      </c>
      <c r="B26" s="113" t="s">
        <v>0</v>
      </c>
      <c r="C26" s="141" t="s">
        <v>163</v>
      </c>
      <c r="D26" s="115" t="s">
        <v>197</v>
      </c>
      <c r="E26" s="141" t="s">
        <v>163</v>
      </c>
      <c r="F26" s="113" t="s">
        <v>0</v>
      </c>
      <c r="G26" s="141" t="s">
        <v>163</v>
      </c>
      <c r="H26" s="105" t="s">
        <v>164</v>
      </c>
      <c r="I26" s="141" t="s">
        <v>163</v>
      </c>
      <c r="J26" s="113" t="s">
        <v>0</v>
      </c>
      <c r="K26" s="141" t="s">
        <v>163</v>
      </c>
    </row>
    <row r="27" spans="1:11">
      <c r="A27" s="126">
        <v>12</v>
      </c>
      <c r="B27" s="141" t="s">
        <v>163</v>
      </c>
      <c r="C27" s="115" t="s">
        <v>197</v>
      </c>
      <c r="D27" s="141" t="s">
        <v>163</v>
      </c>
      <c r="E27" s="113" t="s">
        <v>0</v>
      </c>
      <c r="F27" s="141" t="s">
        <v>163</v>
      </c>
      <c r="G27" s="105" t="s">
        <v>164</v>
      </c>
      <c r="H27" s="141" t="s">
        <v>163</v>
      </c>
      <c r="I27" s="113" t="s">
        <v>0</v>
      </c>
      <c r="J27" s="141" t="s">
        <v>163</v>
      </c>
      <c r="K27" s="114" t="s">
        <v>165</v>
      </c>
    </row>
    <row r="28" spans="1:11">
      <c r="A28" s="126">
        <v>13</v>
      </c>
      <c r="B28" s="115" t="s">
        <v>197</v>
      </c>
      <c r="C28" s="141" t="s">
        <v>163</v>
      </c>
      <c r="D28" s="113" t="s">
        <v>0</v>
      </c>
      <c r="E28" s="141" t="s">
        <v>163</v>
      </c>
      <c r="F28" s="105" t="s">
        <v>164</v>
      </c>
      <c r="G28" s="141" t="s">
        <v>163</v>
      </c>
      <c r="H28" s="113" t="s">
        <v>0</v>
      </c>
      <c r="I28" s="141" t="s">
        <v>163</v>
      </c>
      <c r="J28" s="115" t="s">
        <v>197</v>
      </c>
      <c r="K28" s="141" t="s">
        <v>163</v>
      </c>
    </row>
    <row r="29" spans="1:11">
      <c r="A29" s="126">
        <v>14</v>
      </c>
      <c r="B29" s="141" t="s">
        <v>163</v>
      </c>
      <c r="C29" s="113" t="s">
        <v>0</v>
      </c>
      <c r="D29" s="141" t="s">
        <v>163</v>
      </c>
      <c r="E29" s="105" t="s">
        <v>164</v>
      </c>
      <c r="F29" s="141" t="s">
        <v>163</v>
      </c>
      <c r="G29" s="113" t="s">
        <v>0</v>
      </c>
      <c r="H29" s="141" t="s">
        <v>163</v>
      </c>
      <c r="I29" s="114" t="s">
        <v>165</v>
      </c>
      <c r="J29" s="141" t="s">
        <v>163</v>
      </c>
      <c r="K29" s="113" t="s">
        <v>0</v>
      </c>
    </row>
    <row r="30" spans="1:11">
      <c r="A30" s="126">
        <v>15</v>
      </c>
      <c r="B30" s="113" t="s">
        <v>0</v>
      </c>
      <c r="C30" s="141" t="s">
        <v>163</v>
      </c>
      <c r="D30" s="105" t="s">
        <v>164</v>
      </c>
      <c r="E30" s="141" t="s">
        <v>163</v>
      </c>
      <c r="F30" s="113" t="s">
        <v>0</v>
      </c>
      <c r="G30" s="141" t="s">
        <v>163</v>
      </c>
      <c r="H30" s="114" t="s">
        <v>165</v>
      </c>
      <c r="I30" s="141" t="s">
        <v>163</v>
      </c>
      <c r="J30" s="113" t="s">
        <v>0</v>
      </c>
      <c r="K30" s="141" t="s">
        <v>163</v>
      </c>
    </row>
    <row r="31" spans="1:11">
      <c r="A31" s="126">
        <v>16</v>
      </c>
      <c r="B31" s="141" t="s">
        <v>163</v>
      </c>
      <c r="C31" s="105" t="s">
        <v>164</v>
      </c>
      <c r="D31" s="141" t="s">
        <v>163</v>
      </c>
      <c r="E31" s="113" t="s">
        <v>0</v>
      </c>
      <c r="F31" s="141" t="s">
        <v>163</v>
      </c>
      <c r="G31" s="114" t="s">
        <v>165</v>
      </c>
      <c r="H31" s="141" t="s">
        <v>163</v>
      </c>
      <c r="I31" s="113" t="s">
        <v>0</v>
      </c>
      <c r="J31" s="141" t="s">
        <v>163</v>
      </c>
      <c r="K31" s="115" t="s">
        <v>197</v>
      </c>
    </row>
    <row r="32" spans="1:11">
      <c r="A32" s="126">
        <v>17</v>
      </c>
      <c r="B32" s="105" t="s">
        <v>164</v>
      </c>
      <c r="C32" s="141" t="s">
        <v>163</v>
      </c>
      <c r="D32" s="113" t="s">
        <v>0</v>
      </c>
      <c r="E32" s="141" t="s">
        <v>163</v>
      </c>
      <c r="F32" s="114" t="s">
        <v>165</v>
      </c>
      <c r="G32" s="141" t="s">
        <v>163</v>
      </c>
      <c r="H32" s="113" t="s">
        <v>0</v>
      </c>
      <c r="I32" s="141" t="s">
        <v>163</v>
      </c>
      <c r="J32" s="115" t="s">
        <v>197</v>
      </c>
      <c r="K32" s="141" t="s">
        <v>163</v>
      </c>
    </row>
    <row r="33" spans="1:11">
      <c r="A33" s="126">
        <v>18</v>
      </c>
      <c r="B33" s="141" t="s">
        <v>163</v>
      </c>
      <c r="C33" s="113" t="s">
        <v>0</v>
      </c>
      <c r="D33" s="141" t="s">
        <v>163</v>
      </c>
      <c r="E33" s="115" t="s">
        <v>197</v>
      </c>
      <c r="F33" s="141" t="s">
        <v>163</v>
      </c>
      <c r="G33" s="113" t="s">
        <v>0</v>
      </c>
      <c r="H33" s="141" t="s">
        <v>163</v>
      </c>
      <c r="I33" s="115" t="s">
        <v>197</v>
      </c>
      <c r="J33" s="141" t="s">
        <v>163</v>
      </c>
      <c r="K33" s="142" t="s">
        <v>163</v>
      </c>
    </row>
    <row r="34" spans="1:11">
      <c r="A34" s="126">
        <v>19</v>
      </c>
      <c r="B34" s="113" t="s">
        <v>0</v>
      </c>
      <c r="C34" s="141" t="s">
        <v>163</v>
      </c>
      <c r="D34" s="114" t="s">
        <v>165</v>
      </c>
      <c r="E34" s="141" t="s">
        <v>163</v>
      </c>
      <c r="F34" s="113" t="s">
        <v>0</v>
      </c>
      <c r="G34" s="141" t="s">
        <v>163</v>
      </c>
      <c r="H34" s="115" t="s">
        <v>197</v>
      </c>
      <c r="I34" s="141" t="s">
        <v>163</v>
      </c>
      <c r="J34" s="142" t="s">
        <v>163</v>
      </c>
      <c r="K34" s="138" t="s">
        <v>164</v>
      </c>
    </row>
    <row r="35" spans="1:11">
      <c r="A35" s="126">
        <v>20</v>
      </c>
      <c r="B35" s="141" t="s">
        <v>163</v>
      </c>
      <c r="C35" s="114" t="s">
        <v>165</v>
      </c>
      <c r="D35" s="141" t="s">
        <v>163</v>
      </c>
      <c r="E35" s="113" t="s">
        <v>0</v>
      </c>
      <c r="F35" s="141" t="s">
        <v>163</v>
      </c>
      <c r="G35" s="115" t="s">
        <v>197</v>
      </c>
      <c r="H35" s="141" t="s">
        <v>163</v>
      </c>
      <c r="I35" s="142" t="s">
        <v>163</v>
      </c>
      <c r="J35" s="138" t="s">
        <v>164</v>
      </c>
      <c r="K35" s="142" t="s">
        <v>163</v>
      </c>
    </row>
    <row r="36" spans="1:11">
      <c r="A36" s="126">
        <v>21</v>
      </c>
      <c r="B36" s="114" t="s">
        <v>165</v>
      </c>
      <c r="C36" s="141" t="s">
        <v>163</v>
      </c>
      <c r="D36" s="113" t="s">
        <v>0</v>
      </c>
      <c r="E36" s="141" t="s">
        <v>163</v>
      </c>
      <c r="F36" s="115" t="s">
        <v>197</v>
      </c>
      <c r="G36" s="141" t="s">
        <v>163</v>
      </c>
      <c r="H36" s="142" t="s">
        <v>163</v>
      </c>
      <c r="I36" s="138" t="s">
        <v>164</v>
      </c>
      <c r="J36" s="142" t="s">
        <v>163</v>
      </c>
      <c r="K36" s="103" t="s">
        <v>0</v>
      </c>
    </row>
    <row r="37" spans="1:11">
      <c r="A37" s="126">
        <v>22</v>
      </c>
      <c r="B37" s="141" t="s">
        <v>163</v>
      </c>
      <c r="C37" s="113" t="s">
        <v>0</v>
      </c>
      <c r="D37" s="141" t="s">
        <v>163</v>
      </c>
      <c r="E37" s="115" t="s">
        <v>197</v>
      </c>
      <c r="F37" s="141" t="s">
        <v>163</v>
      </c>
      <c r="G37" s="142" t="s">
        <v>163</v>
      </c>
      <c r="H37" s="140" t="s">
        <v>197</v>
      </c>
      <c r="I37" s="142" t="s">
        <v>163</v>
      </c>
      <c r="J37" s="103" t="s">
        <v>0</v>
      </c>
      <c r="K37" s="142" t="s">
        <v>163</v>
      </c>
    </row>
    <row r="38" spans="1:11">
      <c r="A38" s="126">
        <v>23</v>
      </c>
      <c r="B38" s="113" t="s">
        <v>0</v>
      </c>
      <c r="C38" s="141" t="s">
        <v>163</v>
      </c>
      <c r="D38" s="115" t="s">
        <v>197</v>
      </c>
      <c r="E38" s="141" t="s">
        <v>163</v>
      </c>
      <c r="F38" s="142" t="s">
        <v>163</v>
      </c>
      <c r="G38" s="138" t="s">
        <v>164</v>
      </c>
      <c r="H38" s="142" t="s">
        <v>163</v>
      </c>
      <c r="I38" s="103" t="s">
        <v>0</v>
      </c>
      <c r="J38" s="142" t="s">
        <v>163</v>
      </c>
      <c r="K38" s="139" t="s">
        <v>167</v>
      </c>
    </row>
    <row r="39" spans="1:11">
      <c r="A39" s="126">
        <v>24</v>
      </c>
      <c r="B39" s="141" t="s">
        <v>163</v>
      </c>
      <c r="C39" s="115" t="s">
        <v>197</v>
      </c>
      <c r="D39" s="141" t="s">
        <v>163</v>
      </c>
      <c r="E39" s="142" t="s">
        <v>163</v>
      </c>
      <c r="F39" s="138" t="s">
        <v>164</v>
      </c>
      <c r="G39" s="142" t="s">
        <v>163</v>
      </c>
      <c r="H39" s="103" t="s">
        <v>0</v>
      </c>
      <c r="I39" s="142" t="s">
        <v>163</v>
      </c>
      <c r="J39" s="139" t="s">
        <v>167</v>
      </c>
      <c r="K39" s="142" t="s">
        <v>163</v>
      </c>
    </row>
    <row r="40" spans="1:11">
      <c r="A40" s="126">
        <v>25</v>
      </c>
      <c r="B40" s="115" t="s">
        <v>197</v>
      </c>
      <c r="C40" s="141" t="s">
        <v>163</v>
      </c>
      <c r="D40" s="142" t="s">
        <v>163</v>
      </c>
      <c r="E40" s="138" t="s">
        <v>164</v>
      </c>
      <c r="F40" s="142" t="s">
        <v>163</v>
      </c>
      <c r="G40" s="103" t="s">
        <v>0</v>
      </c>
      <c r="H40" s="142" t="s">
        <v>163</v>
      </c>
      <c r="I40" s="139" t="s">
        <v>167</v>
      </c>
      <c r="J40" s="142" t="s">
        <v>163</v>
      </c>
      <c r="K40" s="140" t="s">
        <v>197</v>
      </c>
    </row>
    <row r="41" spans="1:11">
      <c r="A41" s="126">
        <v>26</v>
      </c>
      <c r="B41" s="141" t="s">
        <v>163</v>
      </c>
      <c r="C41" s="142" t="s">
        <v>163</v>
      </c>
      <c r="D41" s="138" t="s">
        <v>164</v>
      </c>
      <c r="E41" s="142" t="s">
        <v>163</v>
      </c>
      <c r="F41" s="103" t="s">
        <v>0</v>
      </c>
      <c r="G41" s="142" t="s">
        <v>163</v>
      </c>
      <c r="H41" s="139" t="s">
        <v>167</v>
      </c>
      <c r="I41" s="142" t="s">
        <v>163</v>
      </c>
      <c r="J41" s="140" t="s">
        <v>197</v>
      </c>
      <c r="K41" s="142" t="s">
        <v>163</v>
      </c>
    </row>
    <row r="42" spans="1:11">
      <c r="A42" s="126">
        <v>27</v>
      </c>
      <c r="B42" s="142" t="s">
        <v>163</v>
      </c>
      <c r="C42" s="140" t="s">
        <v>197</v>
      </c>
      <c r="D42" s="142" t="s">
        <v>163</v>
      </c>
      <c r="E42" s="103" t="s">
        <v>0</v>
      </c>
      <c r="F42" s="142" t="s">
        <v>163</v>
      </c>
      <c r="G42" s="141" t="s">
        <v>163</v>
      </c>
      <c r="H42" s="142" t="s">
        <v>163</v>
      </c>
      <c r="I42" s="140" t="s">
        <v>197</v>
      </c>
      <c r="J42" s="142" t="s">
        <v>163</v>
      </c>
      <c r="K42" s="103" t="s">
        <v>0</v>
      </c>
    </row>
    <row r="43" spans="1:11">
      <c r="A43" s="126">
        <v>28</v>
      </c>
      <c r="B43" s="138" t="s">
        <v>164</v>
      </c>
      <c r="C43" s="142" t="s">
        <v>163</v>
      </c>
      <c r="D43" s="103" t="s">
        <v>0</v>
      </c>
      <c r="E43" s="142" t="s">
        <v>163</v>
      </c>
      <c r="F43" s="139" t="s">
        <v>167</v>
      </c>
      <c r="G43" s="142" t="s">
        <v>163</v>
      </c>
      <c r="H43" s="140" t="s">
        <v>197</v>
      </c>
      <c r="I43" s="142" t="s">
        <v>163</v>
      </c>
      <c r="J43" s="103" t="s">
        <v>0</v>
      </c>
      <c r="K43" s="142" t="s">
        <v>163</v>
      </c>
    </row>
    <row r="44" spans="1:11">
      <c r="A44" s="126">
        <v>29</v>
      </c>
      <c r="B44" s="142" t="s">
        <v>163</v>
      </c>
      <c r="C44" s="103" t="s">
        <v>0</v>
      </c>
      <c r="D44" s="142" t="s">
        <v>163</v>
      </c>
      <c r="E44" s="139" t="s">
        <v>167</v>
      </c>
      <c r="F44" s="142" t="s">
        <v>163</v>
      </c>
      <c r="G44" s="140" t="s">
        <v>197</v>
      </c>
      <c r="H44" s="142" t="s">
        <v>163</v>
      </c>
      <c r="I44" s="103" t="s">
        <v>0</v>
      </c>
      <c r="J44" s="142" t="s">
        <v>163</v>
      </c>
      <c r="K44" s="106" t="s">
        <v>165</v>
      </c>
    </row>
    <row r="45" spans="1:11">
      <c r="A45" s="126">
        <v>30</v>
      </c>
      <c r="B45" s="103" t="s">
        <v>0</v>
      </c>
      <c r="C45" s="142" t="s">
        <v>163</v>
      </c>
      <c r="D45" s="139" t="s">
        <v>167</v>
      </c>
      <c r="E45" s="142" t="s">
        <v>163</v>
      </c>
      <c r="F45" s="140" t="s">
        <v>197</v>
      </c>
      <c r="G45" s="142" t="s">
        <v>163</v>
      </c>
      <c r="H45" s="103" t="s">
        <v>0</v>
      </c>
      <c r="I45" s="142" t="s">
        <v>163</v>
      </c>
      <c r="J45" s="106" t="s">
        <v>165</v>
      </c>
      <c r="K45" s="142" t="s">
        <v>163</v>
      </c>
    </row>
    <row r="46" spans="1:11">
      <c r="A46" s="126">
        <v>31</v>
      </c>
      <c r="B46" s="142" t="s">
        <v>163</v>
      </c>
      <c r="C46" s="139" t="s">
        <v>167</v>
      </c>
      <c r="D46" s="142" t="s">
        <v>163</v>
      </c>
      <c r="E46" s="140" t="s">
        <v>197</v>
      </c>
      <c r="F46" s="142" t="s">
        <v>163</v>
      </c>
      <c r="G46" s="103" t="s">
        <v>0</v>
      </c>
      <c r="H46" s="142" t="s">
        <v>163</v>
      </c>
      <c r="I46" s="106" t="s">
        <v>165</v>
      </c>
      <c r="J46" s="142" t="s">
        <v>163</v>
      </c>
      <c r="K46" s="138" t="s">
        <v>164</v>
      </c>
    </row>
    <row r="47" spans="1:11">
      <c r="A47" s="126">
        <v>32</v>
      </c>
      <c r="B47" s="143" t="s">
        <v>230</v>
      </c>
      <c r="C47" s="142" t="s">
        <v>163</v>
      </c>
      <c r="D47" s="140" t="s">
        <v>197</v>
      </c>
      <c r="E47" s="142" t="s">
        <v>163</v>
      </c>
      <c r="F47" s="103" t="s">
        <v>0</v>
      </c>
      <c r="G47" s="142" t="s">
        <v>163</v>
      </c>
      <c r="H47" s="106" t="s">
        <v>165</v>
      </c>
      <c r="I47" s="142" t="s">
        <v>163</v>
      </c>
      <c r="J47" s="138" t="s">
        <v>164</v>
      </c>
      <c r="K47" s="142" t="s">
        <v>163</v>
      </c>
    </row>
    <row r="48" spans="1:11">
      <c r="A48" s="126">
        <v>33</v>
      </c>
      <c r="B48" s="142" t="s">
        <v>163</v>
      </c>
      <c r="C48" s="140" t="s">
        <v>197</v>
      </c>
      <c r="D48" s="142" t="s">
        <v>163</v>
      </c>
      <c r="E48" s="103" t="s">
        <v>0</v>
      </c>
      <c r="F48" s="142" t="s">
        <v>163</v>
      </c>
      <c r="G48" s="106" t="s">
        <v>165</v>
      </c>
      <c r="H48" s="142" t="s">
        <v>163</v>
      </c>
      <c r="I48" s="138" t="s">
        <v>164</v>
      </c>
      <c r="J48" s="142" t="s">
        <v>163</v>
      </c>
      <c r="K48" s="103" t="s">
        <v>0</v>
      </c>
    </row>
    <row r="49" spans="1:11">
      <c r="A49" s="126">
        <v>34</v>
      </c>
      <c r="B49" s="140" t="s">
        <v>197</v>
      </c>
      <c r="C49" s="142" t="s">
        <v>163</v>
      </c>
      <c r="D49" s="103" t="s">
        <v>0</v>
      </c>
      <c r="E49" s="142" t="s">
        <v>163</v>
      </c>
      <c r="F49" s="106" t="s">
        <v>165</v>
      </c>
      <c r="G49" s="142" t="s">
        <v>163</v>
      </c>
      <c r="H49" s="138" t="s">
        <v>164</v>
      </c>
      <c r="I49" s="142" t="s">
        <v>163</v>
      </c>
      <c r="J49" s="103" t="s">
        <v>0</v>
      </c>
      <c r="K49" s="142" t="s">
        <v>163</v>
      </c>
    </row>
    <row r="50" spans="1:11">
      <c r="A50" s="126">
        <v>35</v>
      </c>
      <c r="B50" s="142" t="s">
        <v>163</v>
      </c>
      <c r="C50" s="103" t="s">
        <v>0</v>
      </c>
      <c r="D50" s="142" t="s">
        <v>163</v>
      </c>
      <c r="E50" s="106" t="s">
        <v>165</v>
      </c>
      <c r="F50" s="142" t="s">
        <v>163</v>
      </c>
      <c r="G50" s="138" t="s">
        <v>164</v>
      </c>
      <c r="H50" s="142" t="s">
        <v>163</v>
      </c>
      <c r="I50" s="140" t="s">
        <v>197</v>
      </c>
      <c r="J50" s="142" t="s">
        <v>163</v>
      </c>
      <c r="K50" s="139" t="s">
        <v>167</v>
      </c>
    </row>
    <row r="51" spans="1:11">
      <c r="A51" s="126">
        <v>36</v>
      </c>
      <c r="B51" s="103" t="s">
        <v>0</v>
      </c>
      <c r="C51" s="142" t="s">
        <v>163</v>
      </c>
      <c r="D51" s="106" t="s">
        <v>165</v>
      </c>
      <c r="E51" s="142" t="s">
        <v>163</v>
      </c>
      <c r="F51" s="138" t="s">
        <v>164</v>
      </c>
      <c r="G51" s="142" t="s">
        <v>163</v>
      </c>
      <c r="H51" s="103" t="s">
        <v>0</v>
      </c>
      <c r="I51" s="142" t="s">
        <v>163</v>
      </c>
      <c r="J51" s="139" t="s">
        <v>167</v>
      </c>
      <c r="K51" s="141" t="s">
        <v>163</v>
      </c>
    </row>
  </sheetData>
  <mergeCells count="1">
    <mergeCell ref="B13:K13"/>
  </mergeCells>
  <pageMargins left="0.70866141732283472" right="0.70866141732283472" top="0.74803149606299213" bottom="0.74803149606299213" header="0.31496062992125984" footer="0.31496062992125984"/>
  <pageSetup scale="50" pageOrder="overThenDown" orientation="landscape" r:id="rId1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11</vt:i4>
      </vt:variant>
    </vt:vector>
  </HeadingPairs>
  <TitlesOfParts>
    <vt:vector size="21" baseType="lpstr">
      <vt:lpstr>PRECAMPAÑA 30 seg</vt:lpstr>
      <vt:lpstr>TV</vt:lpstr>
      <vt:lpstr>Hoja3</vt:lpstr>
      <vt:lpstr>PREMISAS PRE</vt:lpstr>
      <vt:lpstr>CONTEOS 30-70 PRE</vt:lpstr>
      <vt:lpstr>PATRON PRE</vt:lpstr>
      <vt:lpstr>PREMISAS CAM</vt:lpstr>
      <vt:lpstr>CONTEOS 30-70 CAM</vt:lpstr>
      <vt:lpstr>PATRON CAM</vt:lpstr>
      <vt:lpstr>PERIODO COMP</vt:lpstr>
      <vt:lpstr>'CONTEOS 30-70 CAM'!Área_de_impresión</vt:lpstr>
      <vt:lpstr>'CONTEOS 30-70 PRE'!Área_de_impresión</vt:lpstr>
      <vt:lpstr>'PATRON CAM'!Área_de_impresión</vt:lpstr>
      <vt:lpstr>'PATRON PRE'!Área_de_impresión</vt:lpstr>
      <vt:lpstr>'PERIODO COMP'!Área_de_impresión</vt:lpstr>
      <vt:lpstr>'PRECAMPAÑA 30 seg'!Área_de_impresión</vt:lpstr>
      <vt:lpstr>'PREMISAS CAM'!Área_de_impresión</vt:lpstr>
      <vt:lpstr>'PREMISAS PRE'!Área_de_impresión</vt:lpstr>
      <vt:lpstr>'PATRON CAM'!Títulos_a_imprimir</vt:lpstr>
      <vt:lpstr>'PATRON PRE'!Títulos_a_imprimir</vt:lpstr>
      <vt:lpstr>'PERIODO COMP'!Títulos_a_imprimir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</dc:creator>
  <cp:lastModifiedBy>Administrador</cp:lastModifiedBy>
  <cp:lastPrinted>2009-08-24T18:26:21Z</cp:lastPrinted>
  <dcterms:created xsi:type="dcterms:W3CDTF">2008-04-02T17:29:32Z</dcterms:created>
  <dcterms:modified xsi:type="dcterms:W3CDTF">2010-04-20T17:59:00Z</dcterms:modified>
</cp:coreProperties>
</file>